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mosquera\Desktop\ARCHIVOS PUBLICACIONES\"/>
    </mc:Choice>
  </mc:AlternateContent>
  <bookViews>
    <workbookView xWindow="0" yWindow="0" windowWidth="20490" windowHeight="7455" tabRatio="888"/>
  </bookViews>
  <sheets>
    <sheet name="Enero 2015" sheetId="11" r:id="rId1"/>
    <sheet name="Febrero 2015" sheetId="12" r:id="rId2"/>
    <sheet name="Marzo 2015" sheetId="13" r:id="rId3"/>
    <sheet name="Abril 2015" sheetId="8" r:id="rId4"/>
    <sheet name="Mayo 2015" sheetId="9" r:id="rId5"/>
    <sheet name="Junio 2015" sheetId="1" r:id="rId6"/>
    <sheet name="Julio 2015" sheetId="2" r:id="rId7"/>
    <sheet name="Agosto 2015" sheetId="3" r:id="rId8"/>
    <sheet name="Septiembre 2015" sheetId="4" r:id="rId9"/>
    <sheet name="Octubre 2015" sheetId="5" r:id="rId10"/>
    <sheet name="Noviembre 2015" sheetId="6" r:id="rId11"/>
    <sheet name="Diciembre 2015" sheetId="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3" l="1"/>
  <c r="E29" i="13" s="1"/>
  <c r="B28" i="13"/>
  <c r="E28" i="13" s="1"/>
  <c r="B27" i="13"/>
  <c r="E27" i="13" s="1"/>
  <c r="B26" i="13"/>
  <c r="E26" i="13" s="1"/>
  <c r="B25" i="13"/>
  <c r="E25" i="13" s="1"/>
  <c r="B24" i="13"/>
  <c r="E24" i="13" s="1"/>
  <c r="B23" i="13"/>
  <c r="E23" i="13" s="1"/>
  <c r="D19" i="13"/>
  <c r="C19" i="13"/>
  <c r="B19" i="13"/>
  <c r="E19" i="13" s="1"/>
  <c r="D18" i="13"/>
  <c r="C18" i="13"/>
  <c r="B18" i="13"/>
  <c r="E18" i="13" s="1"/>
  <c r="D17" i="13"/>
  <c r="C17" i="13"/>
  <c r="B17" i="13"/>
  <c r="E17" i="13" s="1"/>
  <c r="D14" i="13"/>
  <c r="E14" i="13" s="1"/>
  <c r="C14" i="13"/>
  <c r="E13" i="13"/>
  <c r="D13" i="13"/>
  <c r="C13" i="13"/>
  <c r="D12" i="13"/>
  <c r="E12" i="13" s="1"/>
  <c r="C12" i="13"/>
  <c r="D11" i="13"/>
  <c r="E11" i="13" s="1"/>
  <c r="C11" i="13"/>
  <c r="C3" i="13" s="1"/>
  <c r="D10" i="13"/>
  <c r="E10" i="13" s="1"/>
  <c r="C10" i="13"/>
  <c r="E9" i="13"/>
  <c r="D9" i="13"/>
  <c r="C9" i="13"/>
  <c r="D8" i="13"/>
  <c r="E8" i="13" s="1"/>
  <c r="C8" i="13"/>
  <c r="C4" i="13"/>
  <c r="C2" i="13"/>
  <c r="D4" i="13" l="1"/>
  <c r="E4" i="13" s="1"/>
  <c r="D3" i="13"/>
  <c r="E3" i="13" s="1"/>
  <c r="D2" i="13"/>
  <c r="E2" i="13" s="1"/>
  <c r="B29" i="12" l="1"/>
  <c r="E29" i="12" s="1"/>
  <c r="B28" i="12"/>
  <c r="E28" i="12" s="1"/>
  <c r="B27" i="12"/>
  <c r="E27" i="12" s="1"/>
  <c r="B26" i="12"/>
  <c r="E26" i="12" s="1"/>
  <c r="B25" i="12"/>
  <c r="E25" i="12" s="1"/>
  <c r="B24" i="12"/>
  <c r="E24" i="12" s="1"/>
  <c r="B23" i="12"/>
  <c r="E23" i="12" s="1"/>
  <c r="D19" i="12"/>
  <c r="E19" i="12" s="1"/>
  <c r="C19" i="12"/>
  <c r="B19" i="12"/>
  <c r="D18" i="12"/>
  <c r="E18" i="12" s="1"/>
  <c r="C18" i="12"/>
  <c r="B18" i="12"/>
  <c r="D17" i="12"/>
  <c r="E17" i="12" s="1"/>
  <c r="C17" i="12"/>
  <c r="B17" i="12"/>
  <c r="D14" i="12"/>
  <c r="E14" i="12" s="1"/>
  <c r="C14" i="12"/>
  <c r="D13" i="12"/>
  <c r="E13" i="12" s="1"/>
  <c r="C13" i="12"/>
  <c r="D12" i="12"/>
  <c r="E12" i="12" s="1"/>
  <c r="C12" i="12"/>
  <c r="C4" i="12" s="1"/>
  <c r="E11" i="12"/>
  <c r="D11" i="12"/>
  <c r="C11" i="12"/>
  <c r="D10" i="12"/>
  <c r="E10" i="12" s="1"/>
  <c r="C10" i="12"/>
  <c r="D9" i="12"/>
  <c r="E9" i="12" s="1"/>
  <c r="C9" i="12"/>
  <c r="C3" i="12" s="1"/>
  <c r="D8" i="12"/>
  <c r="E8" i="12" s="1"/>
  <c r="C8" i="12"/>
  <c r="D3" i="12"/>
  <c r="E3" i="12" s="1"/>
  <c r="D2" i="12"/>
  <c r="E2" i="12" s="1"/>
  <c r="C2" i="12"/>
  <c r="D4" i="12" l="1"/>
  <c r="E4" i="12" s="1"/>
  <c r="B29" i="11" l="1"/>
  <c r="E29" i="11" s="1"/>
  <c r="B28" i="11"/>
  <c r="E28" i="11" s="1"/>
  <c r="B27" i="11"/>
  <c r="E27" i="11" s="1"/>
  <c r="B26" i="11"/>
  <c r="E26" i="11" s="1"/>
  <c r="B25" i="11"/>
  <c r="E25" i="11" s="1"/>
  <c r="B24" i="11"/>
  <c r="E24" i="11" s="1"/>
  <c r="B23" i="11"/>
  <c r="E23" i="11" s="1"/>
  <c r="D19" i="11"/>
  <c r="E19" i="11" s="1"/>
  <c r="C19" i="11"/>
  <c r="B19" i="11"/>
  <c r="D18" i="11"/>
  <c r="E18" i="11" s="1"/>
  <c r="C18" i="11"/>
  <c r="B18" i="11"/>
  <c r="D17" i="11"/>
  <c r="E17" i="11" s="1"/>
  <c r="C17" i="11"/>
  <c r="B17" i="11"/>
  <c r="D14" i="11"/>
  <c r="E14" i="11" s="1"/>
  <c r="C14" i="11"/>
  <c r="D13" i="11"/>
  <c r="E13" i="11" s="1"/>
  <c r="C13" i="11"/>
  <c r="D12" i="11"/>
  <c r="E12" i="11" s="1"/>
  <c r="C12" i="11"/>
  <c r="C4" i="11" s="1"/>
  <c r="E11" i="11"/>
  <c r="D11" i="11"/>
  <c r="C11" i="11"/>
  <c r="D10" i="11"/>
  <c r="E10" i="11" s="1"/>
  <c r="C10" i="11"/>
  <c r="D9" i="11"/>
  <c r="E9" i="11" s="1"/>
  <c r="C9" i="11"/>
  <c r="C3" i="11" s="1"/>
  <c r="D8" i="11"/>
  <c r="E8" i="11" s="1"/>
  <c r="C8" i="11"/>
  <c r="D3" i="11"/>
  <c r="E3" i="11" s="1"/>
  <c r="D2" i="11"/>
  <c r="E2" i="11" s="1"/>
  <c r="C2" i="11"/>
  <c r="D4" i="11" l="1"/>
  <c r="E4" i="11" s="1"/>
  <c r="B33" i="9" l="1"/>
  <c r="E33" i="9" s="1"/>
  <c r="B32" i="9"/>
  <c r="E32" i="9" s="1"/>
  <c r="B31" i="9"/>
  <c r="E31" i="9" s="1"/>
  <c r="B30" i="9"/>
  <c r="E30" i="9" s="1"/>
  <c r="B29" i="9"/>
  <c r="E29" i="9" s="1"/>
  <c r="B28" i="9"/>
  <c r="E28" i="9" s="1"/>
  <c r="B27" i="9"/>
  <c r="E27" i="9" s="1"/>
  <c r="B26" i="9"/>
  <c r="E26" i="9" s="1"/>
  <c r="B22" i="9"/>
  <c r="E22" i="9" s="1"/>
  <c r="D21" i="9"/>
  <c r="C21" i="9"/>
  <c r="B21" i="9"/>
  <c r="E21" i="9" s="1"/>
  <c r="D20" i="9"/>
  <c r="C20" i="9"/>
  <c r="B20" i="9"/>
  <c r="E20" i="9" s="1"/>
  <c r="D19" i="9"/>
  <c r="C19" i="9"/>
  <c r="B19" i="9"/>
  <c r="E19" i="9" s="1"/>
  <c r="D16" i="9"/>
  <c r="E16" i="9" s="1"/>
  <c r="C16" i="9"/>
  <c r="E15" i="9"/>
  <c r="D15" i="9"/>
  <c r="C15" i="9"/>
  <c r="D14" i="9"/>
  <c r="E14" i="9" s="1"/>
  <c r="C14" i="9"/>
  <c r="D13" i="9"/>
  <c r="E13" i="9" s="1"/>
  <c r="C13" i="9"/>
  <c r="C3" i="9" s="1"/>
  <c r="D12" i="9"/>
  <c r="E12" i="9" s="1"/>
  <c r="C12" i="9"/>
  <c r="E11" i="9"/>
  <c r="D11" i="9"/>
  <c r="C11" i="9"/>
  <c r="D10" i="9"/>
  <c r="D3" i="9" s="1"/>
  <c r="E3" i="9" s="1"/>
  <c r="C10" i="9"/>
  <c r="D9" i="9"/>
  <c r="D2" i="9" s="1"/>
  <c r="E2" i="9" s="1"/>
  <c r="C9" i="9"/>
  <c r="C2" i="9" s="1"/>
  <c r="E5" i="9"/>
  <c r="C4" i="9"/>
  <c r="D4" i="9" l="1"/>
  <c r="E4" i="9" s="1"/>
  <c r="E10" i="9"/>
  <c r="E9" i="9"/>
  <c r="E33" i="8" l="1"/>
  <c r="B33" i="8"/>
  <c r="B32" i="8"/>
  <c r="E32" i="8" s="1"/>
  <c r="E31" i="8"/>
  <c r="B31" i="8"/>
  <c r="B30" i="8"/>
  <c r="E30" i="8" s="1"/>
  <c r="E29" i="8"/>
  <c r="B29" i="8"/>
  <c r="B28" i="8"/>
  <c r="E28" i="8" s="1"/>
  <c r="E27" i="8"/>
  <c r="B27" i="8"/>
  <c r="B26" i="8"/>
  <c r="E26" i="8" s="1"/>
  <c r="E22" i="8"/>
  <c r="B22" i="8"/>
  <c r="D21" i="8"/>
  <c r="E21" i="8" s="1"/>
  <c r="C21" i="8"/>
  <c r="B21" i="8"/>
  <c r="D20" i="8"/>
  <c r="E20" i="8" s="1"/>
  <c r="C20" i="8"/>
  <c r="B20" i="8"/>
  <c r="D19" i="8"/>
  <c r="E19" i="8" s="1"/>
  <c r="C19" i="8"/>
  <c r="B19" i="8"/>
  <c r="D16" i="8"/>
  <c r="E16" i="8" s="1"/>
  <c r="C16" i="8"/>
  <c r="D15" i="8"/>
  <c r="E15" i="8" s="1"/>
  <c r="C15" i="8"/>
  <c r="E14" i="8"/>
  <c r="D14" i="8"/>
  <c r="C14" i="8"/>
  <c r="D13" i="8"/>
  <c r="E13" i="8" s="1"/>
  <c r="C13" i="8"/>
  <c r="D12" i="8"/>
  <c r="E12" i="8" s="1"/>
  <c r="C12" i="8"/>
  <c r="C4" i="8" s="1"/>
  <c r="D11" i="8"/>
  <c r="E11" i="8" s="1"/>
  <c r="C11" i="8"/>
  <c r="E10" i="8"/>
  <c r="D10" i="8"/>
  <c r="C10" i="8"/>
  <c r="D9" i="8"/>
  <c r="D2" i="8" s="1"/>
  <c r="E2" i="8" s="1"/>
  <c r="C9" i="8"/>
  <c r="E5" i="8"/>
  <c r="D4" i="8"/>
  <c r="E4" i="8" s="1"/>
  <c r="C3" i="8"/>
  <c r="C2" i="8"/>
  <c r="D3" i="8" l="1"/>
  <c r="E3" i="8" s="1"/>
  <c r="E9" i="8"/>
  <c r="B33" i="7"/>
  <c r="E33" i="7" s="1"/>
  <c r="B32" i="7"/>
  <c r="E32" i="7" s="1"/>
  <c r="B31" i="7"/>
  <c r="E31" i="7" s="1"/>
  <c r="B30" i="7"/>
  <c r="E30" i="7" s="1"/>
  <c r="B29" i="7"/>
  <c r="E29" i="7" s="1"/>
  <c r="B28" i="7"/>
  <c r="E28" i="7" s="1"/>
  <c r="B27" i="7"/>
  <c r="E27" i="7" s="1"/>
  <c r="B26" i="7"/>
  <c r="E26" i="7" s="1"/>
  <c r="B22" i="7"/>
  <c r="E22" i="7" s="1"/>
  <c r="D21" i="7"/>
  <c r="E21" i="7" s="1"/>
  <c r="C21" i="7"/>
  <c r="B21" i="7"/>
  <c r="D20" i="7"/>
  <c r="E20" i="7" s="1"/>
  <c r="C20" i="7"/>
  <c r="B20" i="7"/>
  <c r="D19" i="7"/>
  <c r="E19" i="7" s="1"/>
  <c r="C19" i="7"/>
  <c r="B19" i="7"/>
  <c r="D16" i="7"/>
  <c r="E16" i="7" s="1"/>
  <c r="C16" i="7"/>
  <c r="D15" i="7"/>
  <c r="E15" i="7" s="1"/>
  <c r="C15" i="7"/>
  <c r="D14" i="7"/>
  <c r="E14" i="7" s="1"/>
  <c r="C14" i="7"/>
  <c r="D13" i="7"/>
  <c r="E13" i="7" s="1"/>
  <c r="C13" i="7"/>
  <c r="D12" i="7"/>
  <c r="D4" i="7" s="1"/>
  <c r="E4" i="7" s="1"/>
  <c r="C12" i="7"/>
  <c r="D11" i="7"/>
  <c r="E11" i="7" s="1"/>
  <c r="C11" i="7"/>
  <c r="D10" i="7"/>
  <c r="E10" i="7" s="1"/>
  <c r="C10" i="7"/>
  <c r="D9" i="7"/>
  <c r="E9" i="7" s="1"/>
  <c r="C9" i="7"/>
  <c r="C2" i="7" s="1"/>
  <c r="E5" i="7"/>
  <c r="E33" i="6"/>
  <c r="B33" i="6"/>
  <c r="B32" i="6"/>
  <c r="E32" i="6" s="1"/>
  <c r="E31" i="6"/>
  <c r="B31" i="6"/>
  <c r="B30" i="6"/>
  <c r="E30" i="6" s="1"/>
  <c r="E29" i="6"/>
  <c r="B29" i="6"/>
  <c r="B28" i="6"/>
  <c r="E28" i="6" s="1"/>
  <c r="E27" i="6"/>
  <c r="B27" i="6"/>
  <c r="B26" i="6"/>
  <c r="E26" i="6" s="1"/>
  <c r="E22" i="6"/>
  <c r="B22" i="6"/>
  <c r="D21" i="6"/>
  <c r="E21" i="6" s="1"/>
  <c r="C21" i="6"/>
  <c r="B21" i="6"/>
  <c r="D20" i="6"/>
  <c r="E20" i="6" s="1"/>
  <c r="C20" i="6"/>
  <c r="B20" i="6"/>
  <c r="D19" i="6"/>
  <c r="E19" i="6" s="1"/>
  <c r="C19" i="6"/>
  <c r="B19" i="6"/>
  <c r="D16" i="6"/>
  <c r="E16" i="6" s="1"/>
  <c r="C16" i="6"/>
  <c r="D15" i="6"/>
  <c r="E15" i="6" s="1"/>
  <c r="C15" i="6"/>
  <c r="E14" i="6"/>
  <c r="D14" i="6"/>
  <c r="C14" i="6"/>
  <c r="D13" i="6"/>
  <c r="E13" i="6" s="1"/>
  <c r="C13" i="6"/>
  <c r="D12" i="6"/>
  <c r="E12" i="6" s="1"/>
  <c r="C12" i="6"/>
  <c r="D11" i="6"/>
  <c r="E11" i="6" s="1"/>
  <c r="C11" i="6"/>
  <c r="C3" i="6" s="1"/>
  <c r="D10" i="6"/>
  <c r="E10" i="6" s="1"/>
  <c r="C10" i="6"/>
  <c r="D9" i="6"/>
  <c r="D2" i="6" s="1"/>
  <c r="E2" i="6" s="1"/>
  <c r="C9" i="6"/>
  <c r="C2" i="6" s="1"/>
  <c r="E5" i="6"/>
  <c r="E33" i="5"/>
  <c r="B33" i="5"/>
  <c r="B32" i="5"/>
  <c r="E32" i="5" s="1"/>
  <c r="E31" i="5"/>
  <c r="B31" i="5"/>
  <c r="B30" i="5"/>
  <c r="E30" i="5" s="1"/>
  <c r="E29" i="5"/>
  <c r="B29" i="5"/>
  <c r="B28" i="5"/>
  <c r="E28" i="5" s="1"/>
  <c r="E27" i="5"/>
  <c r="B27" i="5"/>
  <c r="B26" i="5"/>
  <c r="E26" i="5" s="1"/>
  <c r="E22" i="5"/>
  <c r="B22" i="5"/>
  <c r="D21" i="5"/>
  <c r="E21" i="5" s="1"/>
  <c r="C21" i="5"/>
  <c r="B21" i="5"/>
  <c r="D20" i="5"/>
  <c r="E20" i="5" s="1"/>
  <c r="C20" i="5"/>
  <c r="B20" i="5"/>
  <c r="D19" i="5"/>
  <c r="E19" i="5" s="1"/>
  <c r="C19" i="5"/>
  <c r="B19" i="5"/>
  <c r="D16" i="5"/>
  <c r="E16" i="5" s="1"/>
  <c r="C16" i="5"/>
  <c r="D15" i="5"/>
  <c r="E15" i="5" s="1"/>
  <c r="C15" i="5"/>
  <c r="D14" i="5"/>
  <c r="E14" i="5" s="1"/>
  <c r="C14" i="5"/>
  <c r="D13" i="5"/>
  <c r="E13" i="5" s="1"/>
  <c r="C13" i="5"/>
  <c r="D12" i="5"/>
  <c r="E12" i="5" s="1"/>
  <c r="C12" i="5"/>
  <c r="D11" i="5"/>
  <c r="E11" i="5" s="1"/>
  <c r="C11" i="5"/>
  <c r="D10" i="5"/>
  <c r="E10" i="5" s="1"/>
  <c r="C10" i="5"/>
  <c r="D9" i="5"/>
  <c r="D2" i="5" s="1"/>
  <c r="E2" i="5" s="1"/>
  <c r="C9" i="5"/>
  <c r="C2" i="5" s="1"/>
  <c r="E5" i="5"/>
  <c r="B33" i="4"/>
  <c r="E33" i="4" s="1"/>
  <c r="B32" i="4"/>
  <c r="E32" i="4" s="1"/>
  <c r="B31" i="4"/>
  <c r="E31" i="4" s="1"/>
  <c r="B30" i="4"/>
  <c r="E30" i="4" s="1"/>
  <c r="B29" i="4"/>
  <c r="E29" i="4" s="1"/>
  <c r="B28" i="4"/>
  <c r="E28" i="4" s="1"/>
  <c r="B27" i="4"/>
  <c r="E27" i="4" s="1"/>
  <c r="B26" i="4"/>
  <c r="E26" i="4" s="1"/>
  <c r="B22" i="4"/>
  <c r="E22" i="4" s="1"/>
  <c r="D21" i="4"/>
  <c r="E21" i="4" s="1"/>
  <c r="C21" i="4"/>
  <c r="B21" i="4"/>
  <c r="D20" i="4"/>
  <c r="E20" i="4" s="1"/>
  <c r="C20" i="4"/>
  <c r="B20" i="4"/>
  <c r="D19" i="4"/>
  <c r="E19" i="4" s="1"/>
  <c r="C19" i="4"/>
  <c r="B19" i="4"/>
  <c r="D16" i="4"/>
  <c r="E16" i="4" s="1"/>
  <c r="C16" i="4"/>
  <c r="D15" i="4"/>
  <c r="E15" i="4" s="1"/>
  <c r="C15" i="4"/>
  <c r="D14" i="4"/>
  <c r="E14" i="4" s="1"/>
  <c r="C14" i="4"/>
  <c r="D13" i="4"/>
  <c r="E13" i="4" s="1"/>
  <c r="C13" i="4"/>
  <c r="D12" i="4"/>
  <c r="D4" i="4" s="1"/>
  <c r="E4" i="4" s="1"/>
  <c r="C12" i="4"/>
  <c r="D11" i="4"/>
  <c r="E11" i="4" s="1"/>
  <c r="C11" i="4"/>
  <c r="D10" i="4"/>
  <c r="E10" i="4" s="1"/>
  <c r="C10" i="4"/>
  <c r="D9" i="4"/>
  <c r="E9" i="4" s="1"/>
  <c r="C9" i="4"/>
  <c r="C2" i="4" s="1"/>
  <c r="E5" i="4"/>
  <c r="D2" i="4"/>
  <c r="E2" i="4" s="1"/>
  <c r="D2" i="7" l="1"/>
  <c r="E2" i="7" s="1"/>
  <c r="C3" i="7"/>
  <c r="C4" i="7"/>
  <c r="D3" i="7"/>
  <c r="E3" i="7" s="1"/>
  <c r="E12" i="7"/>
  <c r="D4" i="6"/>
  <c r="E4" i="6" s="1"/>
  <c r="C4" i="6"/>
  <c r="D3" i="6"/>
  <c r="E3" i="6" s="1"/>
  <c r="E9" i="6"/>
  <c r="C3" i="5"/>
  <c r="D4" i="5"/>
  <c r="E4" i="5" s="1"/>
  <c r="C4" i="5"/>
  <c r="D3" i="5"/>
  <c r="E3" i="5" s="1"/>
  <c r="E9" i="5"/>
  <c r="C4" i="4"/>
  <c r="D3" i="4"/>
  <c r="E3" i="4" s="1"/>
  <c r="C3" i="4"/>
  <c r="E12" i="4"/>
  <c r="E33" i="3"/>
  <c r="B33" i="3"/>
  <c r="E32" i="3"/>
  <c r="B32" i="3"/>
  <c r="E31" i="3"/>
  <c r="B31" i="3"/>
  <c r="E30" i="3"/>
  <c r="B30" i="3"/>
  <c r="E29" i="3"/>
  <c r="B29" i="3"/>
  <c r="E28" i="3"/>
  <c r="B28" i="3"/>
  <c r="E27" i="3"/>
  <c r="B27" i="3"/>
  <c r="E26" i="3"/>
  <c r="B26" i="3"/>
  <c r="E22" i="3"/>
  <c r="B22" i="3"/>
  <c r="D21" i="3"/>
  <c r="C21" i="3"/>
  <c r="B21" i="3"/>
  <c r="D20" i="3"/>
  <c r="E20" i="3" s="1"/>
  <c r="C20" i="3"/>
  <c r="B20" i="3"/>
  <c r="D19" i="3"/>
  <c r="E19" i="3" s="1"/>
  <c r="C19" i="3"/>
  <c r="B19" i="3"/>
  <c r="E16" i="3"/>
  <c r="D16" i="3"/>
  <c r="C16" i="3"/>
  <c r="D15" i="3"/>
  <c r="E15" i="3" s="1"/>
  <c r="C15" i="3"/>
  <c r="D14" i="3"/>
  <c r="E14" i="3" s="1"/>
  <c r="C14" i="3"/>
  <c r="D13" i="3"/>
  <c r="E13" i="3" s="1"/>
  <c r="C13" i="3"/>
  <c r="D12" i="3"/>
  <c r="E12" i="3" s="1"/>
  <c r="C12" i="3"/>
  <c r="D11" i="3"/>
  <c r="E11" i="3" s="1"/>
  <c r="C11" i="3"/>
  <c r="D10" i="3"/>
  <c r="E10" i="3" s="1"/>
  <c r="C10" i="3"/>
  <c r="D9" i="3"/>
  <c r="D2" i="3" s="1"/>
  <c r="E2" i="3" s="1"/>
  <c r="C9" i="3"/>
  <c r="E5" i="3"/>
  <c r="C2" i="3"/>
  <c r="E33" i="2"/>
  <c r="B33" i="2"/>
  <c r="B32" i="2"/>
  <c r="E32" i="2" s="1"/>
  <c r="E31" i="2"/>
  <c r="B31" i="2"/>
  <c r="B30" i="2"/>
  <c r="E30" i="2" s="1"/>
  <c r="E29" i="2"/>
  <c r="B29" i="2"/>
  <c r="B28" i="2"/>
  <c r="E28" i="2" s="1"/>
  <c r="E27" i="2"/>
  <c r="B27" i="2"/>
  <c r="B26" i="2"/>
  <c r="E26" i="2" s="1"/>
  <c r="E22" i="2"/>
  <c r="B22" i="2"/>
  <c r="D21" i="2"/>
  <c r="E21" i="2" s="1"/>
  <c r="C21" i="2"/>
  <c r="B21" i="2"/>
  <c r="D20" i="2"/>
  <c r="E20" i="2" s="1"/>
  <c r="C20" i="2"/>
  <c r="B20" i="2"/>
  <c r="D19" i="2"/>
  <c r="E19" i="2" s="1"/>
  <c r="C19" i="2"/>
  <c r="B19" i="2"/>
  <c r="D16" i="2"/>
  <c r="E16" i="2" s="1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E10" i="2"/>
  <c r="D10" i="2"/>
  <c r="C10" i="2"/>
  <c r="C3" i="2" s="1"/>
  <c r="D9" i="2"/>
  <c r="D2" i="2" s="1"/>
  <c r="E2" i="2" s="1"/>
  <c r="C9" i="2"/>
  <c r="E5" i="2"/>
  <c r="C2" i="2"/>
  <c r="E21" i="3" l="1"/>
  <c r="D4" i="3"/>
  <c r="E4" i="3" s="1"/>
  <c r="C3" i="3"/>
  <c r="C4" i="3"/>
  <c r="D3" i="3"/>
  <c r="E3" i="3" s="1"/>
  <c r="E9" i="3"/>
  <c r="D4" i="2"/>
  <c r="E4" i="2" s="1"/>
  <c r="C4" i="2"/>
  <c r="D3" i="2"/>
  <c r="E3" i="2" s="1"/>
  <c r="E9" i="2"/>
  <c r="B33" i="1"/>
  <c r="E33" i="1" s="1"/>
  <c r="B32" i="1"/>
  <c r="E32" i="1" s="1"/>
  <c r="B31" i="1"/>
  <c r="E31" i="1" s="1"/>
  <c r="B30" i="1"/>
  <c r="E30" i="1" s="1"/>
  <c r="B29" i="1"/>
  <c r="E29" i="1" s="1"/>
  <c r="B28" i="1"/>
  <c r="E28" i="1" s="1"/>
  <c r="B27" i="1"/>
  <c r="E27" i="1" s="1"/>
  <c r="B26" i="1"/>
  <c r="E26" i="1" s="1"/>
  <c r="B22" i="1"/>
  <c r="E22" i="1" s="1"/>
  <c r="D21" i="1"/>
  <c r="E21" i="1" s="1"/>
  <c r="C21" i="1"/>
  <c r="B21" i="1"/>
  <c r="D20" i="1"/>
  <c r="E20" i="1" s="1"/>
  <c r="C20" i="1"/>
  <c r="B20" i="1"/>
  <c r="D19" i="1"/>
  <c r="E19" i="1" s="1"/>
  <c r="C19" i="1"/>
  <c r="B19" i="1"/>
  <c r="D16" i="1"/>
  <c r="E16" i="1" s="1"/>
  <c r="C16" i="1"/>
  <c r="D15" i="1"/>
  <c r="E15" i="1" s="1"/>
  <c r="C15" i="1"/>
  <c r="D14" i="1"/>
  <c r="E14" i="1" s="1"/>
  <c r="C14" i="1"/>
  <c r="E13" i="1"/>
  <c r="D13" i="1"/>
  <c r="C13" i="1"/>
  <c r="D12" i="1"/>
  <c r="D4" i="1" s="1"/>
  <c r="E4" i="1" s="1"/>
  <c r="C12" i="1"/>
  <c r="D11" i="1"/>
  <c r="E11" i="1" s="1"/>
  <c r="C11" i="1"/>
  <c r="C4" i="1" s="1"/>
  <c r="D10" i="1"/>
  <c r="E10" i="1" s="1"/>
  <c r="C10" i="1"/>
  <c r="C3" i="1" s="1"/>
  <c r="E9" i="1"/>
  <c r="D9" i="1"/>
  <c r="C9" i="1"/>
  <c r="E5" i="1"/>
  <c r="D3" i="1"/>
  <c r="E3" i="1" s="1"/>
  <c r="D2" i="1"/>
  <c r="E2" i="1" s="1"/>
  <c r="C2" i="1"/>
  <c r="E12" i="1" l="1"/>
</calcChain>
</file>

<file path=xl/sharedStrings.xml><?xml version="1.0" encoding="utf-8"?>
<sst xmlns="http://schemas.openxmlformats.org/spreadsheetml/2006/main" count="540" uniqueCount="32">
  <si>
    <t>SISTEMA</t>
  </si>
  <si>
    <t>Capacidad de transporte total por tramo Kbbl/dc</t>
  </si>
  <si>
    <t>Capacidad de transporte solicitada por tramo Kbbl/dc</t>
  </si>
  <si>
    <t>Capacidad de transporte contratada ó comprometida por tramo Kbbl/dc</t>
  </si>
  <si>
    <t>Capacidad de transporte disponible por tramo Kbbl/dc</t>
  </si>
  <si>
    <t>Factor de conversión a masa enviado por A.G</t>
  </si>
  <si>
    <t>gls</t>
  </si>
  <si>
    <t>GALAN-B/MANGA</t>
  </si>
  <si>
    <t>GALAN-SALGAR</t>
  </si>
  <si>
    <t>SALGAR-YUMBO</t>
  </si>
  <si>
    <t>SALGAR-MANSILLA</t>
  </si>
  <si>
    <t>PUNTO DE ENTREGA</t>
  </si>
  <si>
    <t>Capacidad de entrega total por punto Kbbl/dc</t>
  </si>
  <si>
    <t>Capacidad de transporte solicitada por punto Kbbl/dc</t>
  </si>
  <si>
    <t>Capacidad de transporte contratada ó comprometida por punto de entrega Kbbl/dc</t>
  </si>
  <si>
    <t>Capacidad de transporte disponible por punto de entrega Kbbl/dc</t>
  </si>
  <si>
    <t>BUCARAMANGA</t>
  </si>
  <si>
    <t>SALGAR</t>
  </si>
  <si>
    <t>YUMBO</t>
  </si>
  <si>
    <t>MANIZALES</t>
  </si>
  <si>
    <t>PEREIRA</t>
  </si>
  <si>
    <t>CARTAGO</t>
  </si>
  <si>
    <t>SEBASTOPOL</t>
  </si>
  <si>
    <t>MANSILLA</t>
  </si>
  <si>
    <t>Capacidad de transporte total por tramo en miles de Kg/dc</t>
  </si>
  <si>
    <t>Capacidad de transporte solicitada por tramo en miles de Kg/dc</t>
  </si>
  <si>
    <t>Capacidad de transporte contratada ó comprometida por tramo en miles de Kg/dc</t>
  </si>
  <si>
    <t>Capacidad de transporte disponible por tramo en miles de Kg/dc</t>
  </si>
  <si>
    <t>Capacidad de entrega total por punto en miles de Kg/dc</t>
  </si>
  <si>
    <t>Capacidad de transporte solicitada por punto en miles de Kg/dc</t>
  </si>
  <si>
    <t>Capacidad de transporte contratada ó comprometida por punto de entrega en miles de Kg/dc</t>
  </si>
  <si>
    <t>Capacidad de transporte disponible por punto de entrega en miles de Kg/dc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</si>
</sst>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theme="4" tint="0.799951170384838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0" fillId="0" borderId="0" xfId="0" applyAlignment="1">
      <alignment vertical="center"/>
    </xf>
    <xf numFmtId="164" fontId="4" fillId="6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165" fontId="4" fillId="7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2.7718451509109716</v>
      </c>
      <c r="D2" s="7">
        <f>+D8</f>
        <v>2.2866243819134815</v>
      </c>
      <c r="E2" s="7">
        <f>B2-D2</f>
        <v>1.3375618086518326E-2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6.1223633864796314</v>
      </c>
      <c r="D3" s="7">
        <f>+D9+D14+D10+D11+D12+D13</f>
        <v>6.3194843238848621</v>
      </c>
      <c r="E3" s="7">
        <f t="shared" ref="E3:E4" si="0">B3-D3</f>
        <v>6.8805156761151371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2.1923117457408754</v>
      </c>
      <c r="D4" s="7">
        <f>+D11+D12+D13+D10</f>
        <v>2.1923117457408754</v>
      </c>
      <c r="E4" s="7">
        <f t="shared" si="0"/>
        <v>4.8076882542591246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f t="shared" ref="C8:D14" si="1">+C23/$G$2</f>
        <v>2.7718451509109716</v>
      </c>
      <c r="D8" s="10">
        <f t="shared" si="1"/>
        <v>2.2866243819134815</v>
      </c>
      <c r="E8" s="7">
        <f>B8-D8</f>
        <v>1.3375618086518326E-2</v>
      </c>
      <c r="F8" s="11"/>
    </row>
    <row r="9" spans="1:8" x14ac:dyDescent="0.25">
      <c r="A9" s="5" t="s">
        <v>17</v>
      </c>
      <c r="B9" s="6">
        <v>7</v>
      </c>
      <c r="C9" s="7">
        <f t="shared" si="1"/>
        <v>3.453434076865336</v>
      </c>
      <c r="D9" s="10">
        <f t="shared" si="1"/>
        <v>3.6505550142705663</v>
      </c>
      <c r="E9" s="7">
        <f t="shared" ref="E9:E14" si="2">B9-D9</f>
        <v>3.3494449857294337</v>
      </c>
      <c r="F9" s="11"/>
    </row>
    <row r="10" spans="1:8" x14ac:dyDescent="0.25">
      <c r="A10" s="5" t="s">
        <v>18</v>
      </c>
      <c r="B10" s="6">
        <v>8</v>
      </c>
      <c r="C10" s="7">
        <f t="shared" si="1"/>
        <v>1.4044732365042596</v>
      </c>
      <c r="D10" s="10">
        <f t="shared" si="1"/>
        <v>1.4044732365042596</v>
      </c>
      <c r="E10" s="7">
        <f t="shared" si="2"/>
        <v>6.5955267634957409</v>
      </c>
      <c r="F10" s="11"/>
    </row>
    <row r="11" spans="1:8" x14ac:dyDescent="0.25">
      <c r="A11" s="5" t="s">
        <v>19</v>
      </c>
      <c r="B11" s="6">
        <v>2.2999999999999998</v>
      </c>
      <c r="C11" s="7">
        <f t="shared" si="1"/>
        <v>0.46252981548275807</v>
      </c>
      <c r="D11" s="10">
        <f t="shared" si="1"/>
        <v>0.46252981548275807</v>
      </c>
      <c r="E11" s="7">
        <f t="shared" si="2"/>
        <v>1.8374701845172416</v>
      </c>
      <c r="F11" s="11"/>
    </row>
    <row r="12" spans="1:8" x14ac:dyDescent="0.25">
      <c r="A12" s="5" t="s">
        <v>20</v>
      </c>
      <c r="B12" s="6">
        <v>2.2999999999999998</v>
      </c>
      <c r="C12" s="7">
        <f t="shared" si="1"/>
        <v>0.32530869375385796</v>
      </c>
      <c r="D12" s="10">
        <f t="shared" si="1"/>
        <v>0.32530869375385796</v>
      </c>
      <c r="E12" s="7">
        <f t="shared" si="2"/>
        <v>1.9746913062461418</v>
      </c>
      <c r="F12" s="11"/>
    </row>
    <row r="13" spans="1:8" x14ac:dyDescent="0.25">
      <c r="A13" s="5" t="s">
        <v>21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22</v>
      </c>
      <c r="B14" s="6">
        <v>13.2</v>
      </c>
      <c r="C14" s="7">
        <f t="shared" si="1"/>
        <v>0.47661756387342102</v>
      </c>
      <c r="D14" s="10">
        <f t="shared" si="1"/>
        <v>0.47661756387342102</v>
      </c>
      <c r="E14" s="7">
        <f t="shared" si="2"/>
        <v>12.723382436126577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f>+(B2*$G$3)*$H$3</f>
        <v>212.625294</v>
      </c>
      <c r="C17" s="7">
        <f>+C23</f>
        <v>257.75</v>
      </c>
      <c r="D17" s="7">
        <f>+D23</f>
        <v>212.63</v>
      </c>
      <c r="E17" s="7">
        <f>B17-D17</f>
        <v>-4.7059999999987667E-3</v>
      </c>
    </row>
    <row r="18" spans="1:5" x14ac:dyDescent="0.25">
      <c r="A18" s="5" t="s">
        <v>8</v>
      </c>
      <c r="B18" s="7">
        <f>+(B3*$G$3)*$H$3</f>
        <v>1220.284296</v>
      </c>
      <c r="C18" s="7">
        <f>+C24+C29+C25+C26+C27+C28</f>
        <v>569.30999999999995</v>
      </c>
      <c r="D18" s="7">
        <f>+D24+D29+D25+D26+D27+D28</f>
        <v>587.64</v>
      </c>
      <c r="E18" s="7">
        <f>B18-D18</f>
        <v>632.64429600000005</v>
      </c>
    </row>
    <row r="19" spans="1:5" x14ac:dyDescent="0.25">
      <c r="A19" s="5" t="s">
        <v>9</v>
      </c>
      <c r="B19" s="7">
        <f>+(B4*$G$3)*$H$3</f>
        <v>647.12046000000009</v>
      </c>
      <c r="C19" s="7">
        <f>+C26+C27+C25</f>
        <v>203.85999999999999</v>
      </c>
      <c r="D19" s="7">
        <f>+D25+D26+D27</f>
        <v>203.85999999999999</v>
      </c>
      <c r="E19" s="7">
        <f>B19-D19</f>
        <v>443.26046000000008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f t="shared" ref="B23:B29" si="3">+(B8*$G$3)*$H$3</f>
        <v>212.625294</v>
      </c>
      <c r="C23" s="7">
        <v>257.75</v>
      </c>
      <c r="D23" s="7">
        <v>212.63</v>
      </c>
      <c r="E23" s="7">
        <f>B23-D23</f>
        <v>-4.7059999999987667E-3</v>
      </c>
    </row>
    <row r="24" spans="1:5" x14ac:dyDescent="0.25">
      <c r="A24" s="5" t="s">
        <v>17</v>
      </c>
      <c r="B24" s="7">
        <f t="shared" si="3"/>
        <v>647.12046000000009</v>
      </c>
      <c r="C24" s="7">
        <v>321.13</v>
      </c>
      <c r="D24" s="7">
        <v>339.46</v>
      </c>
      <c r="E24" s="7">
        <f t="shared" ref="E24:E28" si="4">B24-D24</f>
        <v>307.66046000000011</v>
      </c>
    </row>
    <row r="25" spans="1:5" x14ac:dyDescent="0.25">
      <c r="A25" s="5" t="s">
        <v>18</v>
      </c>
      <c r="B25" s="7">
        <f t="shared" si="3"/>
        <v>739.56624000000011</v>
      </c>
      <c r="C25" s="7">
        <v>130.6</v>
      </c>
      <c r="D25" s="7">
        <v>130.6</v>
      </c>
      <c r="E25" s="7">
        <f t="shared" si="4"/>
        <v>608.96624000000008</v>
      </c>
    </row>
    <row r="26" spans="1:5" x14ac:dyDescent="0.25">
      <c r="A26" s="5" t="s">
        <v>19</v>
      </c>
      <c r="B26" s="7">
        <f t="shared" si="3"/>
        <v>212.625294</v>
      </c>
      <c r="C26" s="7">
        <v>43.01</v>
      </c>
      <c r="D26" s="7">
        <v>43.01</v>
      </c>
      <c r="E26" s="7">
        <f t="shared" si="4"/>
        <v>169.61529400000001</v>
      </c>
    </row>
    <row r="27" spans="1:5" x14ac:dyDescent="0.25">
      <c r="A27" s="5" t="s">
        <v>20</v>
      </c>
      <c r="B27" s="7">
        <f t="shared" si="3"/>
        <v>212.625294</v>
      </c>
      <c r="C27" s="7">
        <v>30.25</v>
      </c>
      <c r="D27" s="7">
        <v>30.25</v>
      </c>
      <c r="E27" s="7">
        <f t="shared" si="4"/>
        <v>182.375294</v>
      </c>
    </row>
    <row r="28" spans="1:5" x14ac:dyDescent="0.25">
      <c r="A28" s="5" t="s">
        <v>21</v>
      </c>
      <c r="B28" s="7">
        <f t="shared" si="3"/>
        <v>212.625294</v>
      </c>
      <c r="C28" s="7">
        <v>0</v>
      </c>
      <c r="D28" s="7">
        <v>0</v>
      </c>
      <c r="E28" s="7">
        <f t="shared" si="4"/>
        <v>212.625294</v>
      </c>
    </row>
    <row r="29" spans="1:5" x14ac:dyDescent="0.25">
      <c r="A29" s="5" t="s">
        <v>22</v>
      </c>
      <c r="B29" s="7">
        <f t="shared" si="3"/>
        <v>1220.284296</v>
      </c>
      <c r="C29" s="7">
        <v>44.32</v>
      </c>
      <c r="D29" s="7">
        <v>44.32</v>
      </c>
      <c r="E29" s="7">
        <f>B29-D29</f>
        <v>1175.9642960000001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2.5372600304178801</v>
      </c>
      <c r="D2" s="7">
        <f>+D9</f>
        <v>2.286573773559339</v>
      </c>
      <c r="E2" s="7">
        <f>B2-D2</f>
        <v>1.3426226440660827E-2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7.0736780122526204</v>
      </c>
      <c r="D3" s="7">
        <f>+D10+D15+D11+D12+D13+D14</f>
        <v>7.0736780122526204</v>
      </c>
      <c r="E3" s="7">
        <f t="shared" ref="E3:E5" si="0">B3-D3</f>
        <v>6.1263219877473789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2.7392863384641042</v>
      </c>
      <c r="D4" s="7">
        <f>+D12+D13+D14+D11</f>
        <v>2.7392863384641037</v>
      </c>
      <c r="E4" s="7">
        <f t="shared" si="0"/>
        <v>5.2607136615358963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2.5372600304178801</v>
      </c>
      <c r="D9" s="10">
        <f t="shared" si="1"/>
        <v>2.286573773559339</v>
      </c>
      <c r="E9" s="7">
        <f>B9-D9</f>
        <v>1.3426226440660827E-2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3.7979429811183851</v>
      </c>
      <c r="D10" s="10">
        <f t="shared" si="1"/>
        <v>3.7979429811183851</v>
      </c>
      <c r="E10" s="7">
        <f t="shared" ref="E10:E16" si="2">B10-D10</f>
        <v>3.2020570188816149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1.9807667197220771</v>
      </c>
      <c r="D11" s="10">
        <f t="shared" si="1"/>
        <v>1.9807667197220771</v>
      </c>
      <c r="E11" s="7">
        <f t="shared" si="2"/>
        <v>6.0192332802779234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0.35226794710111187</v>
      </c>
      <c r="D12" s="10">
        <f t="shared" si="1"/>
        <v>0.35226794710111187</v>
      </c>
      <c r="E12" s="7">
        <f t="shared" si="2"/>
        <v>1.947732052898888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0.3411413664096043</v>
      </c>
      <c r="D13" s="10">
        <f t="shared" si="1"/>
        <v>0.3411413664096043</v>
      </c>
      <c r="E13" s="7">
        <f t="shared" si="2"/>
        <v>1.9588586335903955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6.51103052313107E-2</v>
      </c>
      <c r="D14" s="10">
        <f t="shared" si="1"/>
        <v>6.51103052313107E-2</v>
      </c>
      <c r="E14" s="7">
        <f t="shared" si="2"/>
        <v>2.2348896947686892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0.53644869267013162</v>
      </c>
      <c r="D15" s="10">
        <f t="shared" si="1"/>
        <v>0.53644869267013162</v>
      </c>
      <c r="E15" s="7">
        <f t="shared" si="2"/>
        <v>12.663551307329868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235.9362580645161</v>
      </c>
      <c r="D19" s="7">
        <f>+D26</f>
        <v>212.62529399999997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657.77141521015403</v>
      </c>
      <c r="D20" s="7">
        <f>+D27+D32+D28+D29+D30+D31</f>
        <v>657.77141521015403</v>
      </c>
      <c r="E20" s="7">
        <f>B20-D20</f>
        <v>562.51288078984601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248.66788548387092</v>
      </c>
      <c r="D21" s="7">
        <f>+D28+D29+D30</f>
        <v>248.66788548387095</v>
      </c>
      <c r="E21" s="7">
        <f>B21-D21</f>
        <v>490.89835451612919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235.9362580645161</v>
      </c>
      <c r="D26" s="7">
        <v>212.62529399999997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353.1654006940251</v>
      </c>
      <c r="D27" s="7">
        <v>353.1654006940251</v>
      </c>
      <c r="E27" s="7">
        <f t="shared" ref="E27:E31" si="4">B27-D27</f>
        <v>293.955059305975</v>
      </c>
    </row>
    <row r="28" spans="1:5" x14ac:dyDescent="0.25">
      <c r="A28" s="5" t="s">
        <v>18</v>
      </c>
      <c r="B28" s="7">
        <f t="shared" si="3"/>
        <v>739.56624000000011</v>
      </c>
      <c r="C28" s="12">
        <v>184.18872419354835</v>
      </c>
      <c r="D28" s="7">
        <v>184.18872419354835</v>
      </c>
      <c r="E28" s="7">
        <f t="shared" si="4"/>
        <v>555.37751580645181</v>
      </c>
    </row>
    <row r="29" spans="1:5" x14ac:dyDescent="0.25">
      <c r="A29" s="5" t="s">
        <v>19</v>
      </c>
      <c r="B29" s="7">
        <f t="shared" si="3"/>
        <v>212.625294</v>
      </c>
      <c r="C29" s="12">
        <v>32.756903225806454</v>
      </c>
      <c r="D29" s="7">
        <v>32.756903225806454</v>
      </c>
      <c r="E29" s="7">
        <f t="shared" si="4"/>
        <v>179.86839077419353</v>
      </c>
    </row>
    <row r="30" spans="1:5" x14ac:dyDescent="0.25">
      <c r="A30" s="5" t="s">
        <v>20</v>
      </c>
      <c r="B30" s="7">
        <f t="shared" si="3"/>
        <v>212.625294</v>
      </c>
      <c r="C30" s="12">
        <v>31.722258064516129</v>
      </c>
      <c r="D30" s="7">
        <v>31.722258064516129</v>
      </c>
      <c r="E30" s="7">
        <f t="shared" si="4"/>
        <v>180.90303593548387</v>
      </c>
    </row>
    <row r="31" spans="1:5" x14ac:dyDescent="0.25">
      <c r="A31" s="5" t="s">
        <v>21</v>
      </c>
      <c r="B31" s="7">
        <f t="shared" si="3"/>
        <v>212.625294</v>
      </c>
      <c r="C31" s="12">
        <v>6.0545161290322582</v>
      </c>
      <c r="D31" s="7">
        <v>6.0545161290322582</v>
      </c>
      <c r="E31" s="7">
        <f t="shared" si="4"/>
        <v>206.57077787096773</v>
      </c>
    </row>
    <row r="32" spans="1:5" x14ac:dyDescent="0.25">
      <c r="A32" s="5" t="s">
        <v>22</v>
      </c>
      <c r="B32" s="7">
        <f t="shared" si="3"/>
        <v>1220.284296</v>
      </c>
      <c r="C32" s="12">
        <v>49.883612903225803</v>
      </c>
      <c r="D32" s="7">
        <v>49.883612903225803</v>
      </c>
      <c r="E32" s="7">
        <f>B32-D32</f>
        <v>1170.4006830967742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2.0958063676622722</v>
      </c>
      <c r="D2" s="7">
        <f>+D9</f>
        <v>2.0958063676622722</v>
      </c>
      <c r="E2" s="7">
        <f>B2-D2</f>
        <v>0.20419363233772758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4.8120059323262172</v>
      </c>
      <c r="D3" s="7">
        <f>+D10+D15+D11+D12+D13+D14</f>
        <v>4.8120059323262172</v>
      </c>
      <c r="E3" s="7">
        <f t="shared" ref="E3:E5" si="0">B3-D3</f>
        <v>8.3879940676737821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2.5368895398647431</v>
      </c>
      <c r="D4" s="7">
        <f>+D12+D13+D14+D11</f>
        <v>2.5368895398647435</v>
      </c>
      <c r="E4" s="7">
        <f t="shared" si="0"/>
        <v>5.4631104601352565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2.0958063676622722</v>
      </c>
      <c r="D9" s="10">
        <f t="shared" si="1"/>
        <v>2.0958063676622722</v>
      </c>
      <c r="E9" s="7">
        <f>B9-D9</f>
        <v>0.20419363233772758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1.7207860767023375</v>
      </c>
      <c r="D10" s="10">
        <f t="shared" si="1"/>
        <v>1.7207860767023375</v>
      </c>
      <c r="E10" s="7">
        <f t="shared" ref="E10:E16" si="2">B10-D10</f>
        <v>5.2792139232976627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1.8877422250326026</v>
      </c>
      <c r="D11" s="10">
        <f t="shared" si="1"/>
        <v>1.8877422250326026</v>
      </c>
      <c r="E11" s="7">
        <f t="shared" si="2"/>
        <v>6.1122577749673974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0.31024017997905123</v>
      </c>
      <c r="D12" s="10">
        <f t="shared" si="1"/>
        <v>0.31024017997905123</v>
      </c>
      <c r="E12" s="7">
        <f t="shared" si="2"/>
        <v>1.9897598200209485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0.28834107980261381</v>
      </c>
      <c r="D13" s="10">
        <f t="shared" si="1"/>
        <v>0.28834107980261381</v>
      </c>
      <c r="E13" s="7">
        <f t="shared" si="2"/>
        <v>2.011658920197386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5.0566055050475713E-2</v>
      </c>
      <c r="D14" s="10">
        <f t="shared" si="1"/>
        <v>5.0566055050475713E-2</v>
      </c>
      <c r="E14" s="7">
        <f t="shared" si="2"/>
        <v>2.2494339449495242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0.55433031575913605</v>
      </c>
      <c r="D15" s="10">
        <f t="shared" si="1"/>
        <v>0.55433031575913605</v>
      </c>
      <c r="E15" s="7">
        <f t="shared" si="2"/>
        <v>12.645669684240863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194.8861</v>
      </c>
      <c r="D19" s="7">
        <f>+D26</f>
        <v>194.8861</v>
      </c>
      <c r="E19" s="7">
        <f>B19-D19</f>
        <v>17.739193999999998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447.46169483870966</v>
      </c>
      <c r="D20" s="7">
        <f>+D27+D32+D28+D29+D30+D31</f>
        <v>447.46169483870966</v>
      </c>
      <c r="E20" s="7">
        <f>B20-D20</f>
        <v>772.82260116129032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231.19974000000002</v>
      </c>
      <c r="D21" s="7">
        <f>+D28+D29+D30</f>
        <v>231.19974000000002</v>
      </c>
      <c r="E21" s="7">
        <f>B21-D21</f>
        <v>508.36650000000009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194.8861</v>
      </c>
      <c r="D26" s="7">
        <v>194.8861</v>
      </c>
      <c r="E26" s="7">
        <f>B26-D26</f>
        <v>17.739193999999998</v>
      </c>
    </row>
    <row r="27" spans="1:5" x14ac:dyDescent="0.25">
      <c r="A27" s="5" t="s">
        <v>17</v>
      </c>
      <c r="B27" s="7">
        <f t="shared" si="3"/>
        <v>647.12046000000009</v>
      </c>
      <c r="C27" s="12">
        <v>160.013488172043</v>
      </c>
      <c r="D27" s="7">
        <v>160.013488172043</v>
      </c>
      <c r="E27" s="7">
        <f t="shared" ref="E27:E31" si="4">B27-D27</f>
        <v>487.10697182795707</v>
      </c>
    </row>
    <row r="28" spans="1:5" x14ac:dyDescent="0.25">
      <c r="A28" s="5" t="s">
        <v>18</v>
      </c>
      <c r="B28" s="7">
        <f t="shared" si="3"/>
        <v>739.56624000000011</v>
      </c>
      <c r="C28" s="12">
        <v>175.53850666666668</v>
      </c>
      <c r="D28" s="7">
        <v>175.53850666666668</v>
      </c>
      <c r="E28" s="7">
        <f t="shared" si="4"/>
        <v>564.02773333333346</v>
      </c>
    </row>
    <row r="29" spans="1:5" x14ac:dyDescent="0.25">
      <c r="A29" s="5" t="s">
        <v>19</v>
      </c>
      <c r="B29" s="7">
        <f t="shared" si="3"/>
        <v>212.625294</v>
      </c>
      <c r="C29" s="12">
        <v>28.848800000000004</v>
      </c>
      <c r="D29" s="7">
        <v>28.848800000000004</v>
      </c>
      <c r="E29" s="7">
        <f t="shared" si="4"/>
        <v>183.77649399999999</v>
      </c>
    </row>
    <row r="30" spans="1:5" x14ac:dyDescent="0.25">
      <c r="A30" s="5" t="s">
        <v>20</v>
      </c>
      <c r="B30" s="7">
        <f t="shared" si="3"/>
        <v>212.625294</v>
      </c>
      <c r="C30" s="12">
        <v>26.812433333333335</v>
      </c>
      <c r="D30" s="7">
        <v>26.812433333333335</v>
      </c>
      <c r="E30" s="7">
        <f t="shared" si="4"/>
        <v>185.81286066666667</v>
      </c>
    </row>
    <row r="31" spans="1:5" x14ac:dyDescent="0.25">
      <c r="A31" s="5" t="s">
        <v>21</v>
      </c>
      <c r="B31" s="7">
        <f t="shared" si="3"/>
        <v>212.625294</v>
      </c>
      <c r="C31" s="12">
        <v>4.7020666666666662</v>
      </c>
      <c r="D31" s="7">
        <v>4.7020666666666662</v>
      </c>
      <c r="E31" s="7">
        <f t="shared" si="4"/>
        <v>207.92322733333333</v>
      </c>
    </row>
    <row r="32" spans="1:5" x14ac:dyDescent="0.25">
      <c r="A32" s="5" t="s">
        <v>22</v>
      </c>
      <c r="B32" s="7">
        <f t="shared" si="3"/>
        <v>1220.284296</v>
      </c>
      <c r="C32" s="12">
        <v>51.546399999999998</v>
      </c>
      <c r="D32" s="7">
        <v>51.546399999999998</v>
      </c>
      <c r="E32" s="7">
        <f>B32-D32</f>
        <v>1168.7378960000001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1.9293141934221143</v>
      </c>
      <c r="D2" s="7">
        <f>+D9</f>
        <v>1.9293141934221143</v>
      </c>
      <c r="E2" s="7">
        <f>B2-D2</f>
        <v>0.37068580657788552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4.9369640154063053</v>
      </c>
      <c r="D3" s="7">
        <f>+D10+D15+D11+D12+D13+D14</f>
        <v>4.9369640154063053</v>
      </c>
      <c r="E3" s="7">
        <f t="shared" ref="E3:E5" si="0">B3-D3</f>
        <v>8.263035984593694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2.449715133308398</v>
      </c>
      <c r="D4" s="7">
        <f>+D12+D13+D14+D11</f>
        <v>2.449715133308398</v>
      </c>
      <c r="E4" s="7">
        <f t="shared" si="0"/>
        <v>5.5502848666916016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1.9293141934221143</v>
      </c>
      <c r="D9" s="10">
        <f t="shared" si="1"/>
        <v>1.9293141934221143</v>
      </c>
      <c r="E9" s="7">
        <f>B9-D9</f>
        <v>0.37068580657788552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1.9508001894277758</v>
      </c>
      <c r="D10" s="10">
        <f t="shared" si="1"/>
        <v>1.9508001894277758</v>
      </c>
      <c r="E10" s="7">
        <f t="shared" ref="E10:E16" si="2">B10-D10</f>
        <v>5.0491998105722242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1.8175384384613777</v>
      </c>
      <c r="D11" s="10">
        <f t="shared" si="1"/>
        <v>1.8175384384613777</v>
      </c>
      <c r="E11" s="7">
        <f t="shared" si="2"/>
        <v>6.1824615615386218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0.30023243223779145</v>
      </c>
      <c r="D12" s="10">
        <f t="shared" si="1"/>
        <v>0.30023243223779145</v>
      </c>
      <c r="E12" s="7">
        <f t="shared" si="2"/>
        <v>1.9997675677622084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0.28138829088518863</v>
      </c>
      <c r="D13" s="10">
        <f t="shared" si="1"/>
        <v>0.28138829088518863</v>
      </c>
      <c r="E13" s="7">
        <f t="shared" si="2"/>
        <v>2.0186117091148112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5.0555971724039979E-2</v>
      </c>
      <c r="D14" s="10">
        <f t="shared" si="1"/>
        <v>5.0555971724039979E-2</v>
      </c>
      <c r="E14" s="7">
        <f t="shared" si="2"/>
        <v>2.2494440282759598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0.53644869267013162</v>
      </c>
      <c r="D15" s="10">
        <f t="shared" si="1"/>
        <v>0.53644869267013162</v>
      </c>
      <c r="E15" s="7">
        <f t="shared" si="2"/>
        <v>12.663551307329868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179.40422580645162</v>
      </c>
      <c r="D19" s="7">
        <f>+D26</f>
        <v>179.40422580645162</v>
      </c>
      <c r="E19" s="7">
        <f>B19-D19</f>
        <v>33.221068193548376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459.08137204301073</v>
      </c>
      <c r="D20" s="7">
        <f>+D27+D32+D28+D29+D30+D31</f>
        <v>459.08137204301073</v>
      </c>
      <c r="E20" s="7">
        <f>B20-D20</f>
        <v>761.20292395698925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223.09445161290321</v>
      </c>
      <c r="D21" s="7">
        <f>+D28+D29+D30</f>
        <v>223.09445161290324</v>
      </c>
      <c r="E21" s="7">
        <f>B21-D21</f>
        <v>516.47178838709692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179.40422580645162</v>
      </c>
      <c r="D26" s="7">
        <v>179.40422580645162</v>
      </c>
      <c r="E26" s="7">
        <f>B26-D26</f>
        <v>33.221068193548376</v>
      </c>
    </row>
    <row r="27" spans="1:5" x14ac:dyDescent="0.25">
      <c r="A27" s="5" t="s">
        <v>17</v>
      </c>
      <c r="B27" s="7">
        <f t="shared" si="3"/>
        <v>647.12046000000009</v>
      </c>
      <c r="C27" s="12">
        <v>181.40217849462368</v>
      </c>
      <c r="D27" s="7">
        <v>181.40217849462368</v>
      </c>
      <c r="E27" s="7">
        <f t="shared" ref="E27:E31" si="4">B27-D27</f>
        <v>465.71828150537641</v>
      </c>
    </row>
    <row r="28" spans="1:5" x14ac:dyDescent="0.25">
      <c r="A28" s="5" t="s">
        <v>18</v>
      </c>
      <c r="B28" s="7">
        <f t="shared" si="3"/>
        <v>739.56624000000011</v>
      </c>
      <c r="C28" s="12">
        <v>169.01035483870967</v>
      </c>
      <c r="D28" s="7">
        <v>169.01035483870967</v>
      </c>
      <c r="E28" s="7">
        <f t="shared" si="4"/>
        <v>570.55588516129046</v>
      </c>
    </row>
    <row r="29" spans="1:5" x14ac:dyDescent="0.25">
      <c r="A29" s="5" t="s">
        <v>19</v>
      </c>
      <c r="B29" s="7">
        <f t="shared" si="3"/>
        <v>212.625294</v>
      </c>
      <c r="C29" s="12">
        <v>27.918193548387094</v>
      </c>
      <c r="D29" s="7">
        <v>27.918193548387094</v>
      </c>
      <c r="E29" s="7">
        <f t="shared" si="4"/>
        <v>184.70710045161292</v>
      </c>
    </row>
    <row r="30" spans="1:5" x14ac:dyDescent="0.25">
      <c r="A30" s="5" t="s">
        <v>20</v>
      </c>
      <c r="B30" s="7">
        <f t="shared" si="3"/>
        <v>212.625294</v>
      </c>
      <c r="C30" s="12">
        <v>26.165903225806453</v>
      </c>
      <c r="D30" s="7">
        <v>26.165903225806453</v>
      </c>
      <c r="E30" s="7">
        <f t="shared" si="4"/>
        <v>186.45939077419354</v>
      </c>
    </row>
    <row r="31" spans="1:5" x14ac:dyDescent="0.25">
      <c r="A31" s="5" t="s">
        <v>21</v>
      </c>
      <c r="B31" s="7">
        <f t="shared" si="3"/>
        <v>212.625294</v>
      </c>
      <c r="C31" s="12">
        <v>4.7011290322580646</v>
      </c>
      <c r="D31" s="7">
        <v>4.7011290322580646</v>
      </c>
      <c r="E31" s="7">
        <f t="shared" si="4"/>
        <v>207.92416496774194</v>
      </c>
    </row>
    <row r="32" spans="1:5" x14ac:dyDescent="0.25">
      <c r="A32" s="5" t="s">
        <v>22</v>
      </c>
      <c r="B32" s="7">
        <f t="shared" si="3"/>
        <v>1220.284296</v>
      </c>
      <c r="C32" s="12">
        <v>49.883612903225803</v>
      </c>
      <c r="D32" s="7">
        <v>49.883612903225803</v>
      </c>
      <c r="E32" s="7">
        <f>B32-D32</f>
        <v>1170.4006830967742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3.0527397982118236</v>
      </c>
      <c r="D2" s="7">
        <f>+D8</f>
        <v>2.2866243819134815</v>
      </c>
      <c r="E2" s="7">
        <f>B2-D2</f>
        <v>1.3375618086518326E-2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5.3637757746648509</v>
      </c>
      <c r="D3" s="7">
        <f>+D9+D14+D10+D11+D12+D13</f>
        <v>5.8372746766807975</v>
      </c>
      <c r="E3" s="7">
        <f t="shared" ref="E3:E4" si="0">B3-D3</f>
        <v>7.3627253233192018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1.8217286850216048</v>
      </c>
      <c r="D4" s="7">
        <f>+D11+D12+D13+D10</f>
        <v>1.8217286850216048</v>
      </c>
      <c r="E4" s="7">
        <f t="shared" si="0"/>
        <v>5.178271314978395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f t="shared" ref="C8:D14" si="1">+C23/$G$2</f>
        <v>3.0527397982118236</v>
      </c>
      <c r="D8" s="10">
        <f t="shared" si="1"/>
        <v>2.2866243819134815</v>
      </c>
      <c r="E8" s="7">
        <f>B8-D8</f>
        <v>1.3375618086518326E-2</v>
      </c>
      <c r="F8" s="11"/>
    </row>
    <row r="9" spans="1:8" x14ac:dyDescent="0.25">
      <c r="A9" s="5" t="s">
        <v>17</v>
      </c>
      <c r="B9" s="6">
        <v>7</v>
      </c>
      <c r="C9" s="7">
        <f t="shared" si="1"/>
        <v>3.0773664728794712</v>
      </c>
      <c r="D9" s="10">
        <f t="shared" si="1"/>
        <v>3.5508653748954169</v>
      </c>
      <c r="E9" s="7">
        <f t="shared" ref="E9:E14" si="2">B9-D9</f>
        <v>3.4491346251045831</v>
      </c>
      <c r="F9" s="11"/>
    </row>
    <row r="10" spans="1:8" x14ac:dyDescent="0.25">
      <c r="A10" s="5" t="s">
        <v>18</v>
      </c>
      <c r="B10" s="6">
        <v>8</v>
      </c>
      <c r="C10" s="7">
        <f t="shared" si="1"/>
        <v>1.0048543584912559</v>
      </c>
      <c r="D10" s="10">
        <f t="shared" si="1"/>
        <v>1.0048543584912559</v>
      </c>
      <c r="E10" s="7">
        <f t="shared" si="2"/>
        <v>6.9951456415087439</v>
      </c>
      <c r="F10" s="11"/>
    </row>
    <row r="11" spans="1:8" x14ac:dyDescent="0.25">
      <c r="A11" s="5" t="s">
        <v>19</v>
      </c>
      <c r="B11" s="6">
        <v>2.2999999999999998</v>
      </c>
      <c r="C11" s="7">
        <f t="shared" si="1"/>
        <v>0.48081162637140462</v>
      </c>
      <c r="D11" s="10">
        <f t="shared" si="1"/>
        <v>0.48081162637140462</v>
      </c>
      <c r="E11" s="7">
        <f t="shared" si="2"/>
        <v>1.8191883736285952</v>
      </c>
      <c r="F11" s="11"/>
    </row>
    <row r="12" spans="1:8" x14ac:dyDescent="0.25">
      <c r="A12" s="5" t="s">
        <v>20</v>
      </c>
      <c r="B12" s="6">
        <v>2.2999999999999998</v>
      </c>
      <c r="C12" s="7">
        <f t="shared" si="1"/>
        <v>0.33606270015894418</v>
      </c>
      <c r="D12" s="10">
        <f t="shared" si="1"/>
        <v>0.33606270015894418</v>
      </c>
      <c r="E12" s="7">
        <f t="shared" si="2"/>
        <v>1.9639372998410556</v>
      </c>
      <c r="F12" s="11"/>
    </row>
    <row r="13" spans="1:8" x14ac:dyDescent="0.25">
      <c r="A13" s="5" t="s">
        <v>21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22</v>
      </c>
      <c r="B14" s="6">
        <v>13.2</v>
      </c>
      <c r="C14" s="7">
        <f t="shared" si="1"/>
        <v>0.46468061676377531</v>
      </c>
      <c r="D14" s="10">
        <f t="shared" si="1"/>
        <v>0.46468061676377531</v>
      </c>
      <c r="E14" s="7">
        <f t="shared" si="2"/>
        <v>12.735319383236224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f>+(B2*$G$3)*$H$3</f>
        <v>212.625294</v>
      </c>
      <c r="C17" s="7">
        <f>+C23</f>
        <v>283.87</v>
      </c>
      <c r="D17" s="7">
        <f>+D23</f>
        <v>212.63</v>
      </c>
      <c r="E17" s="7">
        <f>B17-D17</f>
        <v>-4.7059999999987667E-3</v>
      </c>
    </row>
    <row r="18" spans="1:5" x14ac:dyDescent="0.25">
      <c r="A18" s="5" t="s">
        <v>8</v>
      </c>
      <c r="B18" s="7">
        <f>+(B3*$G$3)*$H$3</f>
        <v>1220.284296</v>
      </c>
      <c r="C18" s="7">
        <f>+C24+C29+C25+C26+C27+C28</f>
        <v>498.77</v>
      </c>
      <c r="D18" s="7">
        <f>+D24+D29+D25+D26+D27+D28</f>
        <v>542.79999999999995</v>
      </c>
      <c r="E18" s="7">
        <f>B18-D18</f>
        <v>677.48429600000009</v>
      </c>
    </row>
    <row r="19" spans="1:5" x14ac:dyDescent="0.25">
      <c r="A19" s="5" t="s">
        <v>9</v>
      </c>
      <c r="B19" s="7">
        <f>+(B4*$G$3)*$H$3</f>
        <v>647.12046000000009</v>
      </c>
      <c r="C19" s="7">
        <f>+C26+C27+C25</f>
        <v>169.4</v>
      </c>
      <c r="D19" s="7">
        <f>+D25+D26+D27</f>
        <v>169.4</v>
      </c>
      <c r="E19" s="7">
        <f>B19-D19</f>
        <v>477.72046000000012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f t="shared" ref="B23:B29" si="3">+(B8*$G$3)*$H$3</f>
        <v>212.625294</v>
      </c>
      <c r="C23" s="7">
        <v>283.87</v>
      </c>
      <c r="D23" s="7">
        <v>212.63</v>
      </c>
      <c r="E23" s="7">
        <f>B23-D23</f>
        <v>-4.7059999999987667E-3</v>
      </c>
    </row>
    <row r="24" spans="1:5" x14ac:dyDescent="0.25">
      <c r="A24" s="5" t="s">
        <v>17</v>
      </c>
      <c r="B24" s="7">
        <f t="shared" si="3"/>
        <v>647.12046000000009</v>
      </c>
      <c r="C24" s="7">
        <v>286.16000000000003</v>
      </c>
      <c r="D24" s="7">
        <v>330.19</v>
      </c>
      <c r="E24" s="7">
        <f t="shared" ref="E24:E28" si="4">B24-D24</f>
        <v>316.9304600000001</v>
      </c>
    </row>
    <row r="25" spans="1:5" x14ac:dyDescent="0.25">
      <c r="A25" s="5" t="s">
        <v>18</v>
      </c>
      <c r="B25" s="7">
        <f t="shared" si="3"/>
        <v>739.56624000000011</v>
      </c>
      <c r="C25" s="7">
        <v>93.44</v>
      </c>
      <c r="D25" s="7">
        <v>93.44</v>
      </c>
      <c r="E25" s="7">
        <f t="shared" si="4"/>
        <v>646.12624000000005</v>
      </c>
    </row>
    <row r="26" spans="1:5" x14ac:dyDescent="0.25">
      <c r="A26" s="5" t="s">
        <v>19</v>
      </c>
      <c r="B26" s="7">
        <f t="shared" si="3"/>
        <v>212.625294</v>
      </c>
      <c r="C26" s="7">
        <v>44.71</v>
      </c>
      <c r="D26" s="7">
        <v>44.71</v>
      </c>
      <c r="E26" s="7">
        <f t="shared" si="4"/>
        <v>167.91529399999999</v>
      </c>
    </row>
    <row r="27" spans="1:5" x14ac:dyDescent="0.25">
      <c r="A27" s="5" t="s">
        <v>20</v>
      </c>
      <c r="B27" s="7">
        <f t="shared" si="3"/>
        <v>212.625294</v>
      </c>
      <c r="C27" s="7">
        <v>31.25</v>
      </c>
      <c r="D27" s="7">
        <v>31.25</v>
      </c>
      <c r="E27" s="7">
        <f t="shared" si="4"/>
        <v>181.375294</v>
      </c>
    </row>
    <row r="28" spans="1:5" x14ac:dyDescent="0.25">
      <c r="A28" s="5" t="s">
        <v>21</v>
      </c>
      <c r="B28" s="7">
        <f t="shared" si="3"/>
        <v>212.625294</v>
      </c>
      <c r="C28" s="7">
        <v>0</v>
      </c>
      <c r="D28" s="7">
        <v>0</v>
      </c>
      <c r="E28" s="7">
        <f t="shared" si="4"/>
        <v>212.625294</v>
      </c>
    </row>
    <row r="29" spans="1:5" x14ac:dyDescent="0.25">
      <c r="A29" s="5" t="s">
        <v>22</v>
      </c>
      <c r="B29" s="7">
        <f t="shared" si="3"/>
        <v>1220.284296</v>
      </c>
      <c r="C29" s="7">
        <v>43.21</v>
      </c>
      <c r="D29" s="7">
        <v>43.21</v>
      </c>
      <c r="E29" s="7">
        <f>B29-D29</f>
        <v>1177.074296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2.7734582518717343</v>
      </c>
      <c r="D2" s="7">
        <f>+D8</f>
        <v>2.2866243819134815</v>
      </c>
      <c r="E2" s="7">
        <f>B2-D2</f>
        <v>1.3375618086518326E-2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6.1662397326123841</v>
      </c>
      <c r="D3" s="7">
        <f>+D9+D14+D10+D11+D12+D13</f>
        <v>6.4560602052294573</v>
      </c>
      <c r="E3" s="7">
        <f t="shared" ref="E3:E4" si="0">B3-D3</f>
        <v>6.743939794770542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2.1911288050363158</v>
      </c>
      <c r="D4" s="7">
        <f>+D11+D12+D13+D10</f>
        <v>2.1911288050363158</v>
      </c>
      <c r="E4" s="7">
        <f t="shared" si="0"/>
        <v>4.8088711949636842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</row>
    <row r="8" spans="1:8" x14ac:dyDescent="0.25">
      <c r="A8" s="5" t="s">
        <v>16</v>
      </c>
      <c r="B8" s="6">
        <v>2.2999999999999998</v>
      </c>
      <c r="C8" s="7">
        <f t="shared" ref="C8:D14" si="1">+C23/$G$2</f>
        <v>2.7734582518717343</v>
      </c>
      <c r="D8" s="10">
        <f t="shared" si="1"/>
        <v>2.2866243819134815</v>
      </c>
      <c r="E8" s="7">
        <f>B8-D8</f>
        <v>1.3375618086518326E-2</v>
      </c>
      <c r="F8" s="11"/>
    </row>
    <row r="9" spans="1:8" x14ac:dyDescent="0.25">
      <c r="A9" s="5" t="s">
        <v>17</v>
      </c>
      <c r="B9" s="6">
        <v>7</v>
      </c>
      <c r="C9" s="7">
        <f t="shared" si="1"/>
        <v>3.4554773380823023</v>
      </c>
      <c r="D9" s="10">
        <f t="shared" si="1"/>
        <v>3.7452978106993755</v>
      </c>
      <c r="E9" s="7">
        <f t="shared" ref="E9:E14" si="2">B9-D9</f>
        <v>3.2547021893006245</v>
      </c>
      <c r="F9" s="11"/>
    </row>
    <row r="10" spans="1:8" x14ac:dyDescent="0.25">
      <c r="A10" s="5" t="s">
        <v>18</v>
      </c>
      <c r="B10" s="6">
        <v>8</v>
      </c>
      <c r="C10" s="7">
        <f t="shared" si="1"/>
        <v>1.3796314817085102</v>
      </c>
      <c r="D10" s="10">
        <f t="shared" si="1"/>
        <v>1.3796314817085102</v>
      </c>
      <c r="E10" s="7">
        <f t="shared" si="2"/>
        <v>6.6203685182914898</v>
      </c>
      <c r="F10" s="11"/>
    </row>
    <row r="11" spans="1:8" x14ac:dyDescent="0.25">
      <c r="A11" s="5" t="s">
        <v>19</v>
      </c>
      <c r="B11" s="6">
        <v>2.2999999999999998</v>
      </c>
      <c r="C11" s="7">
        <f t="shared" si="1"/>
        <v>0.48790927059876149</v>
      </c>
      <c r="D11" s="10">
        <f t="shared" si="1"/>
        <v>0.48790927059876149</v>
      </c>
      <c r="E11" s="7">
        <f t="shared" si="2"/>
        <v>1.8120907294012383</v>
      </c>
      <c r="F11" s="11"/>
    </row>
    <row r="12" spans="1:8" x14ac:dyDescent="0.25">
      <c r="A12" s="5" t="s">
        <v>20</v>
      </c>
      <c r="B12" s="6">
        <v>2.2999999999999998</v>
      </c>
      <c r="C12" s="7">
        <f t="shared" si="1"/>
        <v>0.32358805272904417</v>
      </c>
      <c r="D12" s="10">
        <f t="shared" si="1"/>
        <v>0.32358805272904417</v>
      </c>
      <c r="E12" s="7">
        <f t="shared" si="2"/>
        <v>1.9764119472709556</v>
      </c>
      <c r="F12" s="11"/>
    </row>
    <row r="13" spans="1:8" x14ac:dyDescent="0.25">
      <c r="A13" s="5" t="s">
        <v>21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22</v>
      </c>
      <c r="B14" s="6">
        <v>13.2</v>
      </c>
      <c r="C14" s="7">
        <f t="shared" si="1"/>
        <v>0.51963358949376592</v>
      </c>
      <c r="D14" s="10">
        <f t="shared" si="1"/>
        <v>0.51963358949376592</v>
      </c>
      <c r="E14" s="7">
        <f t="shared" si="2"/>
        <v>12.680366410506233</v>
      </c>
      <c r="F14" s="11"/>
    </row>
    <row r="16" spans="1:8" ht="60" x14ac:dyDescent="0.25">
      <c r="A16" s="1" t="s">
        <v>0</v>
      </c>
      <c r="B16" s="2" t="s">
        <v>24</v>
      </c>
      <c r="C16" s="2" t="s">
        <v>25</v>
      </c>
      <c r="D16" s="2" t="s">
        <v>26</v>
      </c>
      <c r="E16" s="2" t="s">
        <v>27</v>
      </c>
    </row>
    <row r="17" spans="1:5" x14ac:dyDescent="0.25">
      <c r="A17" s="5" t="s">
        <v>7</v>
      </c>
      <c r="B17" s="7">
        <f>+(B2*$G$3)*$H$3</f>
        <v>212.625294</v>
      </c>
      <c r="C17" s="7">
        <f>+C23</f>
        <v>257.89999999999998</v>
      </c>
      <c r="D17" s="7">
        <f>+D23</f>
        <v>212.63</v>
      </c>
      <c r="E17" s="7">
        <f>B17-D17</f>
        <v>-4.7059999999987667E-3</v>
      </c>
    </row>
    <row r="18" spans="1:5" x14ac:dyDescent="0.25">
      <c r="A18" s="5" t="s">
        <v>8</v>
      </c>
      <c r="B18" s="7">
        <f>+(B3*$G$3)*$H$3</f>
        <v>1220.284296</v>
      </c>
      <c r="C18" s="7">
        <f>+C24+C29+C25+C26+C27+C28</f>
        <v>573.39</v>
      </c>
      <c r="D18" s="7">
        <f>+D24+D29+D25+D26+D27+D28</f>
        <v>600.34</v>
      </c>
      <c r="E18" s="7">
        <f>B18-D18</f>
        <v>619.94429600000001</v>
      </c>
    </row>
    <row r="19" spans="1:5" x14ac:dyDescent="0.25">
      <c r="A19" s="5" t="s">
        <v>9</v>
      </c>
      <c r="B19" s="7">
        <f>+(B4*$G$3)*$H$3</f>
        <v>647.12046000000009</v>
      </c>
      <c r="C19" s="7">
        <f>+C26+C27+C25</f>
        <v>203.75</v>
      </c>
      <c r="D19" s="7">
        <f>+D25+D26+D27</f>
        <v>203.75</v>
      </c>
      <c r="E19" s="7">
        <f>B19-D19</f>
        <v>443.37046000000009</v>
      </c>
    </row>
    <row r="22" spans="1:5" ht="60" x14ac:dyDescent="0.25">
      <c r="A22" s="1" t="s">
        <v>11</v>
      </c>
      <c r="B22" s="2" t="s">
        <v>28</v>
      </c>
      <c r="C22" s="2" t="s">
        <v>29</v>
      </c>
      <c r="D22" s="2" t="s">
        <v>30</v>
      </c>
      <c r="E22" s="2" t="s">
        <v>31</v>
      </c>
    </row>
    <row r="23" spans="1:5" x14ac:dyDescent="0.25">
      <c r="A23" s="5" t="s">
        <v>16</v>
      </c>
      <c r="B23" s="7">
        <f t="shared" ref="B23:B29" si="3">+(B8*$G$3)*$H$3</f>
        <v>212.625294</v>
      </c>
      <c r="C23" s="7">
        <v>257.89999999999998</v>
      </c>
      <c r="D23" s="7">
        <v>212.63</v>
      </c>
      <c r="E23" s="7">
        <f>B23-D23</f>
        <v>-4.7059999999987667E-3</v>
      </c>
    </row>
    <row r="24" spans="1:5" x14ac:dyDescent="0.25">
      <c r="A24" s="5" t="s">
        <v>17</v>
      </c>
      <c r="B24" s="7">
        <f t="shared" si="3"/>
        <v>647.12046000000009</v>
      </c>
      <c r="C24" s="7">
        <v>321.32</v>
      </c>
      <c r="D24" s="7">
        <v>348.27</v>
      </c>
      <c r="E24" s="7">
        <f t="shared" ref="E24:E28" si="4">B24-D24</f>
        <v>298.85046000000011</v>
      </c>
    </row>
    <row r="25" spans="1:5" x14ac:dyDescent="0.25">
      <c r="A25" s="5" t="s">
        <v>18</v>
      </c>
      <c r="B25" s="7">
        <f t="shared" si="3"/>
        <v>739.56624000000011</v>
      </c>
      <c r="C25" s="7">
        <v>128.29</v>
      </c>
      <c r="D25" s="7">
        <v>128.29</v>
      </c>
      <c r="E25" s="7">
        <f t="shared" si="4"/>
        <v>611.27624000000014</v>
      </c>
    </row>
    <row r="26" spans="1:5" x14ac:dyDescent="0.25">
      <c r="A26" s="5" t="s">
        <v>19</v>
      </c>
      <c r="B26" s="7">
        <f t="shared" si="3"/>
        <v>212.625294</v>
      </c>
      <c r="C26" s="7">
        <v>45.37</v>
      </c>
      <c r="D26" s="7">
        <v>45.37</v>
      </c>
      <c r="E26" s="7">
        <f t="shared" si="4"/>
        <v>167.25529399999999</v>
      </c>
    </row>
    <row r="27" spans="1:5" x14ac:dyDescent="0.25">
      <c r="A27" s="5" t="s">
        <v>20</v>
      </c>
      <c r="B27" s="7">
        <f t="shared" si="3"/>
        <v>212.625294</v>
      </c>
      <c r="C27" s="7">
        <v>30.09</v>
      </c>
      <c r="D27" s="7">
        <v>30.09</v>
      </c>
      <c r="E27" s="7">
        <f t="shared" si="4"/>
        <v>182.53529399999999</v>
      </c>
    </row>
    <row r="28" spans="1:5" x14ac:dyDescent="0.25">
      <c r="A28" s="5" t="s">
        <v>21</v>
      </c>
      <c r="B28" s="7">
        <f t="shared" si="3"/>
        <v>212.625294</v>
      </c>
      <c r="C28" s="7">
        <v>0</v>
      </c>
      <c r="D28" s="7">
        <v>0</v>
      </c>
      <c r="E28" s="7">
        <f t="shared" si="4"/>
        <v>212.625294</v>
      </c>
    </row>
    <row r="29" spans="1:5" x14ac:dyDescent="0.25">
      <c r="A29" s="5" t="s">
        <v>22</v>
      </c>
      <c r="B29" s="7">
        <f t="shared" si="3"/>
        <v>1220.284296</v>
      </c>
      <c r="C29" s="7">
        <v>48.32</v>
      </c>
      <c r="D29" s="7">
        <v>48.32</v>
      </c>
      <c r="E29" s="7">
        <f>B29-D29</f>
        <v>1171.9642960000001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2.8282791700284502</v>
      </c>
      <c r="D2" s="7">
        <f>+D9</f>
        <v>2.2865737735593399</v>
      </c>
      <c r="E2" s="7">
        <f>B2-D2</f>
        <v>1.3426226440659939E-2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5.4823694891417425</v>
      </c>
      <c r="D3" s="7">
        <f>+D10+D15+D11+D12+D13+D14</f>
        <v>5.4823694891417425</v>
      </c>
      <c r="E3" s="7">
        <f t="shared" ref="E3:E5" si="0">B3-D3</f>
        <v>7.7176305108582568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f>+C12+C13+C11+C14</f>
        <v>1.4668641657288131</v>
      </c>
      <c r="D4" s="7">
        <f>+D12+D13+D14+D11</f>
        <v>1.4668641657288131</v>
      </c>
      <c r="E4" s="7">
        <f t="shared" si="0"/>
        <v>5.5331358342711869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2.8282791700284502</v>
      </c>
      <c r="D9" s="10">
        <f t="shared" si="1"/>
        <v>2.2865737735593399</v>
      </c>
      <c r="E9" s="7">
        <f>B9-D9</f>
        <v>1.3426226440659939E-2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3.4168656335297971</v>
      </c>
      <c r="D10" s="10">
        <f t="shared" si="1"/>
        <v>3.4168656335297971</v>
      </c>
      <c r="E10" s="7">
        <f t="shared" ref="E10:E16" si="2">B10-D10</f>
        <v>3.5831343664702029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0.74879152142109029</v>
      </c>
      <c r="D11" s="10">
        <f t="shared" si="1"/>
        <v>0.74879152142109029</v>
      </c>
      <c r="E11" s="7">
        <f t="shared" si="2"/>
        <v>7.2512084785789099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0.45683678325327837</v>
      </c>
      <c r="D12" s="10">
        <f t="shared" si="1"/>
        <v>0.45683678325327837</v>
      </c>
      <c r="E12" s="7">
        <f t="shared" si="2"/>
        <v>1.8431632167467216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0.26123586105444441</v>
      </c>
      <c r="D13" s="10">
        <f t="shared" si="1"/>
        <v>0.26123586105444441</v>
      </c>
      <c r="E13" s="7">
        <f t="shared" si="2"/>
        <v>2.0387641389455555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0.59863968988313254</v>
      </c>
      <c r="D15" s="10">
        <f t="shared" si="1"/>
        <v>0.59863968988313254</v>
      </c>
      <c r="E15" s="7">
        <f t="shared" si="2"/>
        <v>12.601360310116867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262.99772043010756</v>
      </c>
      <c r="D19" s="7">
        <f>+D26</f>
        <v>212.62529400000003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509.79786347800587</v>
      </c>
      <c r="D20" s="7">
        <f>+D27+D32+D28+D29+D30+D31</f>
        <v>509.79786347800587</v>
      </c>
      <c r="E20" s="7">
        <f>B20-D20</f>
        <v>710.48643252199417</v>
      </c>
    </row>
    <row r="21" spans="1:5" x14ac:dyDescent="0.25">
      <c r="A21" s="5" t="s">
        <v>9</v>
      </c>
      <c r="B21" s="7">
        <f>+(B4*$G$3)*$H$3</f>
        <v>647.12046000000009</v>
      </c>
      <c r="C21" s="7">
        <f>+C29+C30+C28</f>
        <v>136.40164516129033</v>
      </c>
      <c r="D21" s="7">
        <f>+D28+D29+D30</f>
        <v>136.40164516129033</v>
      </c>
      <c r="E21" s="7">
        <f>B21-D21</f>
        <v>510.71881483870976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262.99772043010756</v>
      </c>
      <c r="D26" s="7">
        <v>212.62529400000003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317.7295516500489</v>
      </c>
      <c r="D27" s="7">
        <v>317.7295516500489</v>
      </c>
      <c r="E27" s="7">
        <f t="shared" ref="E27:E31" si="4">B27-D27</f>
        <v>329.39090834995119</v>
      </c>
    </row>
    <row r="28" spans="1:5" x14ac:dyDescent="0.25">
      <c r="A28" s="5" t="s">
        <v>18</v>
      </c>
      <c r="B28" s="7">
        <f t="shared" si="3"/>
        <v>739.56624000000011</v>
      </c>
      <c r="C28" s="12">
        <v>69.629075268817203</v>
      </c>
      <c r="D28" s="7">
        <v>69.629075268817203</v>
      </c>
      <c r="E28" s="7">
        <f t="shared" si="4"/>
        <v>669.93716473118286</v>
      </c>
    </row>
    <row r="29" spans="1:5" x14ac:dyDescent="0.25">
      <c r="A29" s="5" t="s">
        <v>19</v>
      </c>
      <c r="B29" s="7">
        <f t="shared" si="3"/>
        <v>212.625294</v>
      </c>
      <c r="C29" s="12">
        <v>42.480612903225804</v>
      </c>
      <c r="D29" s="7">
        <v>42.480612903225804</v>
      </c>
      <c r="E29" s="7">
        <f t="shared" si="4"/>
        <v>170.14468109677421</v>
      </c>
    </row>
    <row r="30" spans="1:5" x14ac:dyDescent="0.25">
      <c r="A30" s="5" t="s">
        <v>20</v>
      </c>
      <c r="B30" s="7">
        <f t="shared" si="3"/>
        <v>212.625294</v>
      </c>
      <c r="C30" s="12">
        <v>24.291956989247311</v>
      </c>
      <c r="D30" s="7">
        <v>24.291956989247311</v>
      </c>
      <c r="E30" s="7">
        <f t="shared" si="4"/>
        <v>188.3333370107527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55.666666666666664</v>
      </c>
      <c r="D32" s="7">
        <v>55.666666666666664</v>
      </c>
      <c r="E32" s="7">
        <f>B32-D32</f>
        <v>1164.6176293333333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2.7745964420335119</v>
      </c>
      <c r="D2" s="7">
        <f>+D9</f>
        <v>2.2865737735593386</v>
      </c>
      <c r="E2" s="7">
        <f>B2-D2</f>
        <v>1.3426226440661271E-2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6.0803380307045485</v>
      </c>
      <c r="D3" s="7">
        <f>+D10+D15+D11+D12+D13+D14</f>
        <v>6.0803380307045485</v>
      </c>
      <c r="E3" s="7">
        <f t="shared" ref="E3:E5" si="0">B3-D3</f>
        <v>7.1196619692954508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7</v>
      </c>
      <c r="C4" s="7">
        <f>+C12+C13+C11+C14</f>
        <v>1.9308454251728253</v>
      </c>
      <c r="D4" s="7">
        <f>+D12+D13+D14+D11</f>
        <v>1.9308454251728253</v>
      </c>
      <c r="E4" s="7">
        <f t="shared" si="0"/>
        <v>5.0691545748271745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2.7745964420335119</v>
      </c>
      <c r="D9" s="10">
        <f t="shared" si="1"/>
        <v>2.2865737735593386</v>
      </c>
      <c r="E9" s="7">
        <f>B9-D9</f>
        <v>1.3426226440661271E-2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3.5701638733867558</v>
      </c>
      <c r="D10" s="10">
        <f t="shared" si="1"/>
        <v>3.5701638733867558</v>
      </c>
      <c r="E10" s="7">
        <f t="shared" ref="E10:E16" si="2">B10-D10</f>
        <v>3.4298361266132442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1.1825330930263875</v>
      </c>
      <c r="D11" s="10">
        <f t="shared" si="1"/>
        <v>1.1825330930263875</v>
      </c>
      <c r="E11" s="7">
        <f t="shared" si="2"/>
        <v>6.8174669069736122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0.45279223613466868</v>
      </c>
      <c r="D12" s="10">
        <f t="shared" si="1"/>
        <v>0.45279223613466868</v>
      </c>
      <c r="E12" s="7">
        <f t="shared" si="2"/>
        <v>1.847207763865331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0.29552009601176915</v>
      </c>
      <c r="D13" s="10">
        <f t="shared" si="1"/>
        <v>0.29552009601176915</v>
      </c>
      <c r="E13" s="7">
        <f t="shared" si="2"/>
        <v>2.0044799039882308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0.57932873214496705</v>
      </c>
      <c r="D15" s="10">
        <f t="shared" si="1"/>
        <v>0.57932873214496705</v>
      </c>
      <c r="E15" s="7">
        <f t="shared" si="2"/>
        <v>12.620671267855032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258.00583870967745</v>
      </c>
      <c r="D19" s="7">
        <f>+D26</f>
        <v>212.62529399999994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565.402121001973</v>
      </c>
      <c r="D20" s="7">
        <f>+D27+D32+D28+D29+D30+D31</f>
        <v>565.402121001973</v>
      </c>
      <c r="E20" s="7">
        <f>B20-D20</f>
        <v>654.88217499802704</v>
      </c>
    </row>
    <row r="21" spans="1:5" x14ac:dyDescent="0.25">
      <c r="A21" s="5" t="s">
        <v>9</v>
      </c>
      <c r="B21" s="7">
        <f>+(B4*$G$3)*$H$3</f>
        <v>647.12046000000009</v>
      </c>
      <c r="C21" s="7">
        <f>+C29+C30+C28</f>
        <v>179.54661290322582</v>
      </c>
      <c r="D21" s="7">
        <f>+D28+D29+D30</f>
        <v>179.54661290322579</v>
      </c>
      <c r="E21" s="7">
        <f>B21-D21</f>
        <v>467.57384709677433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258.00583870967745</v>
      </c>
      <c r="D26" s="7">
        <v>212.62529399999994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331.98454035681169</v>
      </c>
      <c r="D27" s="7">
        <v>331.98454035681169</v>
      </c>
      <c r="E27" s="7">
        <f t="shared" ref="E27:E31" si="4">B27-D27</f>
        <v>315.1359196431884</v>
      </c>
    </row>
    <row r="28" spans="1:5" x14ac:dyDescent="0.25">
      <c r="A28" s="5" t="s">
        <v>18</v>
      </c>
      <c r="B28" s="7">
        <f t="shared" si="3"/>
        <v>739.56624000000011</v>
      </c>
      <c r="C28" s="12">
        <v>109.96209677419355</v>
      </c>
      <c r="D28" s="7">
        <v>109.96209677419355</v>
      </c>
      <c r="E28" s="7">
        <f t="shared" si="4"/>
        <v>629.60414322580652</v>
      </c>
    </row>
    <row r="29" spans="1:5" x14ac:dyDescent="0.25">
      <c r="A29" s="5" t="s">
        <v>19</v>
      </c>
      <c r="B29" s="7">
        <f t="shared" si="3"/>
        <v>212.625294</v>
      </c>
      <c r="C29" s="12">
        <v>42.104516129032255</v>
      </c>
      <c r="D29" s="7">
        <v>42.104516129032255</v>
      </c>
      <c r="E29" s="7">
        <f t="shared" si="4"/>
        <v>170.52077787096775</v>
      </c>
    </row>
    <row r="30" spans="1:5" x14ac:dyDescent="0.25">
      <c r="A30" s="5" t="s">
        <v>20</v>
      </c>
      <c r="B30" s="7">
        <f t="shared" si="3"/>
        <v>212.625294</v>
      </c>
      <c r="C30" s="12">
        <v>27.479999999999997</v>
      </c>
      <c r="D30" s="7">
        <v>27.479999999999997</v>
      </c>
      <c r="E30" s="7">
        <f t="shared" si="4"/>
        <v>185.14529400000001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53.870967741935488</v>
      </c>
      <c r="D32" s="7">
        <v>53.870967741935488</v>
      </c>
      <c r="E32" s="7">
        <f>B32-D32</f>
        <v>1166.4133282580647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2.7884332636080558</v>
      </c>
      <c r="D2" s="7">
        <f>+D9</f>
        <v>2.2865737735593394</v>
      </c>
      <c r="E2" s="7">
        <f>B2-D2</f>
        <v>1.3426226440660383E-2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6.0848195293341272</v>
      </c>
      <c r="D3" s="7">
        <f>+D10+D15+D11+D12+D13+D14</f>
        <v>6.0848195293341272</v>
      </c>
      <c r="E3" s="7">
        <f t="shared" ref="E3:E5" si="0">B3-D3</f>
        <v>7.1151804706658721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1.9013068869882743</v>
      </c>
      <c r="D4" s="7">
        <f>+D12+D13+D14+D11</f>
        <v>1.9013068869882743</v>
      </c>
      <c r="E4" s="7">
        <f t="shared" si="0"/>
        <v>6.0986931130117252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2.7884332636080558</v>
      </c>
      <c r="D9" s="10">
        <f t="shared" si="1"/>
        <v>2.2865737735593394</v>
      </c>
      <c r="E9" s="7">
        <f>B9-D9</f>
        <v>1.3426226440660383E-2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3.5848729524627201</v>
      </c>
      <c r="D10" s="10">
        <f t="shared" si="1"/>
        <v>3.5848729524627201</v>
      </c>
      <c r="E10" s="7">
        <f t="shared" ref="E10:E16" si="2">B10-D10</f>
        <v>3.4151270475372799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1.2267125171245989</v>
      </c>
      <c r="D11" s="10">
        <f t="shared" si="1"/>
        <v>1.2267125171245989</v>
      </c>
      <c r="E11" s="7">
        <f t="shared" si="2"/>
        <v>6.7732874828754008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0.38355956178140826</v>
      </c>
      <c r="D12" s="10">
        <f t="shared" si="1"/>
        <v>0.38355956178140826</v>
      </c>
      <c r="E12" s="7">
        <f t="shared" si="2"/>
        <v>1.9164404382185916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0.29103480808226717</v>
      </c>
      <c r="D13" s="10">
        <f t="shared" si="1"/>
        <v>0.29103480808226717</v>
      </c>
      <c r="E13" s="7">
        <f t="shared" si="2"/>
        <v>2.0089651919177327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</v>
      </c>
      <c r="D14" s="10">
        <f t="shared" si="1"/>
        <v>0</v>
      </c>
      <c r="E14" s="7">
        <f t="shared" si="2"/>
        <v>2.2999999999999998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0.59863968988313254</v>
      </c>
      <c r="D15" s="10">
        <f t="shared" si="1"/>
        <v>0.59863968988313254</v>
      </c>
      <c r="E15" s="7">
        <f t="shared" si="2"/>
        <v>12.601360310116867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259.29250537634408</v>
      </c>
      <c r="D19" s="7">
        <f>+D26</f>
        <v>212.625294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565.81884928543946</v>
      </c>
      <c r="D20" s="7">
        <f>+D27+D32+D28+D29+D30+D31</f>
        <v>565.81884928543946</v>
      </c>
      <c r="E20" s="7">
        <f>B20-D20</f>
        <v>654.46544671456058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176.79986559139786</v>
      </c>
      <c r="D21" s="7">
        <f>+D28+D29+D30</f>
        <v>176.79986559139786</v>
      </c>
      <c r="E21" s="7">
        <f>B21-D21</f>
        <v>562.76637440860225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259.29250537634408</v>
      </c>
      <c r="D26" s="7">
        <v>212.625294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333.35231702737491</v>
      </c>
      <c r="D27" s="7">
        <v>333.35231702737491</v>
      </c>
      <c r="E27" s="7">
        <f t="shared" ref="E27:E31" si="4">B27-D27</f>
        <v>313.76814297262518</v>
      </c>
    </row>
    <row r="28" spans="1:5" x14ac:dyDescent="0.25">
      <c r="A28" s="5" t="s">
        <v>18</v>
      </c>
      <c r="B28" s="7">
        <f t="shared" si="3"/>
        <v>739.56624000000011</v>
      </c>
      <c r="C28" s="12">
        <v>114.07027956989249</v>
      </c>
      <c r="D28" s="7">
        <v>114.07027956989249</v>
      </c>
      <c r="E28" s="7">
        <f t="shared" si="4"/>
        <v>625.49596043010763</v>
      </c>
    </row>
    <row r="29" spans="1:5" x14ac:dyDescent="0.25">
      <c r="A29" s="5" t="s">
        <v>19</v>
      </c>
      <c r="B29" s="7">
        <f t="shared" si="3"/>
        <v>212.625294</v>
      </c>
      <c r="C29" s="12">
        <v>35.666666666666664</v>
      </c>
      <c r="D29" s="7">
        <v>35.666666666666664</v>
      </c>
      <c r="E29" s="7">
        <f t="shared" si="4"/>
        <v>176.95862733333334</v>
      </c>
    </row>
    <row r="30" spans="1:5" x14ac:dyDescent="0.25">
      <c r="A30" s="5" t="s">
        <v>20</v>
      </c>
      <c r="B30" s="7">
        <f t="shared" si="3"/>
        <v>212.625294</v>
      </c>
      <c r="C30" s="12">
        <v>27.062919354838712</v>
      </c>
      <c r="D30" s="7">
        <v>27.062919354838712</v>
      </c>
      <c r="E30" s="7">
        <f t="shared" si="4"/>
        <v>185.5623746451613</v>
      </c>
    </row>
    <row r="31" spans="1:5" x14ac:dyDescent="0.25">
      <c r="A31" s="5" t="s">
        <v>21</v>
      </c>
      <c r="B31" s="7">
        <f t="shared" si="3"/>
        <v>212.625294</v>
      </c>
      <c r="C31" s="12">
        <v>0</v>
      </c>
      <c r="D31" s="7">
        <v>0</v>
      </c>
      <c r="E31" s="7">
        <f t="shared" si="4"/>
        <v>212.625294</v>
      </c>
    </row>
    <row r="32" spans="1:5" x14ac:dyDescent="0.25">
      <c r="A32" s="5" t="s">
        <v>22</v>
      </c>
      <c r="B32" s="7">
        <f t="shared" si="3"/>
        <v>1220.284296</v>
      </c>
      <c r="C32" s="12">
        <v>55.666666666666664</v>
      </c>
      <c r="D32" s="7">
        <v>55.666666666666664</v>
      </c>
      <c r="E32" s="7">
        <f>B32-D32</f>
        <v>1164.6176293333333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2.5352927410526145</v>
      </c>
      <c r="D2" s="7">
        <f>+D9</f>
        <v>2.2865737735593394</v>
      </c>
      <c r="E2" s="7">
        <f>B2-D2</f>
        <v>1.3426226440660383E-2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7.6945108896500356</v>
      </c>
      <c r="D3" s="7">
        <f>+D10+D15+D11+D12+D13+D14</f>
        <v>7.6945108896500356</v>
      </c>
      <c r="E3" s="7">
        <f t="shared" ref="E3:E5" si="0">B3-D3</f>
        <v>5.5054891103499637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2.9531987423384867</v>
      </c>
      <c r="D4" s="7">
        <f>+D12+D13+D14+D11</f>
        <v>2.9531987423384867</v>
      </c>
      <c r="E4" s="7">
        <f t="shared" si="0"/>
        <v>5.0468012576615138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2.5352927410526145</v>
      </c>
      <c r="D9" s="10">
        <f t="shared" si="1"/>
        <v>2.2865737735593394</v>
      </c>
      <c r="E9" s="7">
        <f>B9-D9</f>
        <v>1.3426226440660383E-2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4.2048634546414165</v>
      </c>
      <c r="D10" s="10">
        <f t="shared" si="1"/>
        <v>4.2048634546414165</v>
      </c>
      <c r="E10" s="7">
        <f t="shared" ref="E10:E16" si="2">B10-D10</f>
        <v>2.7951365453585835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2.1274125312481935</v>
      </c>
      <c r="D11" s="10">
        <f t="shared" si="1"/>
        <v>2.1274125312481935</v>
      </c>
      <c r="E11" s="7">
        <f t="shared" si="2"/>
        <v>5.8725874687518065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0.35671160661872314</v>
      </c>
      <c r="D12" s="10">
        <f t="shared" si="1"/>
        <v>0.35671160661872314</v>
      </c>
      <c r="E12" s="7">
        <f t="shared" si="2"/>
        <v>1.9432883933812768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0.34538826706205189</v>
      </c>
      <c r="D13" s="10">
        <f t="shared" si="1"/>
        <v>0.34538826706205189</v>
      </c>
      <c r="E13" s="7">
        <f t="shared" si="2"/>
        <v>1.954611732937948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0.12368633740951804</v>
      </c>
      <c r="D14" s="10">
        <f t="shared" si="1"/>
        <v>0.12368633740951804</v>
      </c>
      <c r="E14" s="7">
        <f t="shared" si="2"/>
        <v>2.176313662590482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0.53644869267013162</v>
      </c>
      <c r="D15" s="10">
        <f t="shared" si="1"/>
        <v>0.53644869267013162</v>
      </c>
      <c r="E15" s="7">
        <f t="shared" si="2"/>
        <v>12.663551307329868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235.75332258064515</v>
      </c>
      <c r="D19" s="7">
        <f>+D26</f>
        <v>212.625294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715.50179531331128</v>
      </c>
      <c r="D20" s="7">
        <f>+D27+D32+D28+D29+D30+D31</f>
        <v>715.50179531331128</v>
      </c>
      <c r="E20" s="7">
        <f>B20-D20</f>
        <v>504.78250068668876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263.11239721697791</v>
      </c>
      <c r="D21" s="7">
        <f>+D28+D29+D30</f>
        <v>263.11239721697791</v>
      </c>
      <c r="E21" s="7">
        <f>B21-D21</f>
        <v>476.4538427830222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235.75332258064515</v>
      </c>
      <c r="D26" s="7">
        <v>212.625294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391.00436583826888</v>
      </c>
      <c r="D27" s="7">
        <v>391.00436583826888</v>
      </c>
      <c r="E27" s="7">
        <f t="shared" ref="E27:E31" si="4">B27-D27</f>
        <v>256.11609416173121</v>
      </c>
    </row>
    <row r="28" spans="1:5" x14ac:dyDescent="0.25">
      <c r="A28" s="5" t="s">
        <v>18</v>
      </c>
      <c r="B28" s="7">
        <f t="shared" si="3"/>
        <v>739.56624000000011</v>
      </c>
      <c r="C28" s="12">
        <v>197.82511290322577</v>
      </c>
      <c r="D28" s="7">
        <v>197.82511290322577</v>
      </c>
      <c r="E28" s="7">
        <f t="shared" si="4"/>
        <v>541.74112709677433</v>
      </c>
    </row>
    <row r="29" spans="1:5" x14ac:dyDescent="0.25">
      <c r="A29" s="5" t="s">
        <v>19</v>
      </c>
      <c r="B29" s="7">
        <f t="shared" si="3"/>
        <v>212.625294</v>
      </c>
      <c r="C29" s="12">
        <v>33.1701129032258</v>
      </c>
      <c r="D29" s="7">
        <v>33.1701129032258</v>
      </c>
      <c r="E29" s="7">
        <f t="shared" si="4"/>
        <v>179.4551810967742</v>
      </c>
    </row>
    <row r="30" spans="1:5" x14ac:dyDescent="0.25">
      <c r="A30" s="5" t="s">
        <v>20</v>
      </c>
      <c r="B30" s="7">
        <f t="shared" si="3"/>
        <v>212.625294</v>
      </c>
      <c r="C30" s="12">
        <v>32.117171410526318</v>
      </c>
      <c r="D30" s="7">
        <v>32.117171410526318</v>
      </c>
      <c r="E30" s="7">
        <f t="shared" si="4"/>
        <v>180.50812258947369</v>
      </c>
    </row>
    <row r="31" spans="1:5" x14ac:dyDescent="0.25">
      <c r="A31" s="5" t="s">
        <v>21</v>
      </c>
      <c r="B31" s="7">
        <f t="shared" si="3"/>
        <v>212.625294</v>
      </c>
      <c r="C31" s="12">
        <v>11.50141935483871</v>
      </c>
      <c r="D31" s="7">
        <v>11.50141935483871</v>
      </c>
      <c r="E31" s="7">
        <f t="shared" si="4"/>
        <v>201.12387464516129</v>
      </c>
    </row>
    <row r="32" spans="1:5" x14ac:dyDescent="0.25">
      <c r="A32" s="5" t="s">
        <v>22</v>
      </c>
      <c r="B32" s="7">
        <f t="shared" si="3"/>
        <v>1220.284296</v>
      </c>
      <c r="C32" s="12">
        <v>49.883612903225803</v>
      </c>
      <c r="D32" s="7">
        <v>49.883612903225803</v>
      </c>
      <c r="E32" s="7">
        <f>B32-D32</f>
        <v>1170.4006830967742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2.5431608578033806</v>
      </c>
      <c r="D2" s="7">
        <f>+D9</f>
        <v>2.2865737735593394</v>
      </c>
      <c r="E2" s="7">
        <f>B2-D2</f>
        <v>1.3426226440660383E-2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7.4017732083030259</v>
      </c>
      <c r="D3" s="7">
        <f>+D10+D15+D11+D12+D13+D14</f>
        <v>7.4017732083030259</v>
      </c>
      <c r="E3" s="7">
        <f t="shared" ref="E3:E5" si="0">B3-D3</f>
        <v>5.7982267916969734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2.9520168787384842</v>
      </c>
      <c r="D4" s="7">
        <f>+D12+D13+D14+D11</f>
        <v>2.9520168787384846</v>
      </c>
      <c r="E4" s="7">
        <f t="shared" si="0"/>
        <v>5.0479831212615149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2.5431608578033806</v>
      </c>
      <c r="D9" s="10">
        <f t="shared" si="1"/>
        <v>2.2865737735593394</v>
      </c>
      <c r="E9" s="7">
        <f>B9-D9</f>
        <v>1.3426226440660383E-2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3.9133076368944089</v>
      </c>
      <c r="D10" s="10">
        <f t="shared" si="1"/>
        <v>3.9133076368944089</v>
      </c>
      <c r="E10" s="7">
        <f t="shared" ref="E10:E16" si="2">B10-D10</f>
        <v>3.0866923631055911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2.1739642833776434</v>
      </c>
      <c r="D11" s="10">
        <f t="shared" si="1"/>
        <v>2.1739642833776434</v>
      </c>
      <c r="E11" s="7">
        <f t="shared" si="2"/>
        <v>5.8260357166223571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0.30023243223779145</v>
      </c>
      <c r="D12" s="10">
        <f t="shared" si="1"/>
        <v>0.30023243223779145</v>
      </c>
      <c r="E12" s="7">
        <f t="shared" si="2"/>
        <v>1.9997675677622084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0.3469713105443118</v>
      </c>
      <c r="D13" s="10">
        <f t="shared" si="1"/>
        <v>0.3469713105443118</v>
      </c>
      <c r="E13" s="7">
        <f t="shared" si="2"/>
        <v>1.9530286894556881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0.13084885257873788</v>
      </c>
      <c r="D14" s="10">
        <f t="shared" si="1"/>
        <v>0.13084885257873788</v>
      </c>
      <c r="E14" s="7">
        <f t="shared" si="2"/>
        <v>2.1691511474212621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0.53644869267013162</v>
      </c>
      <c r="D15" s="10">
        <f t="shared" si="1"/>
        <v>0.53644869267013162</v>
      </c>
      <c r="E15" s="7">
        <f t="shared" si="2"/>
        <v>12.663551307329868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236.48496774193546</v>
      </c>
      <c r="D19" s="7">
        <f>+D26</f>
        <v>212.625294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688.28052815760668</v>
      </c>
      <c r="D20" s="7">
        <f>+D27+D32+D28+D29+D30+D31</f>
        <v>688.28052815760668</v>
      </c>
      <c r="E20" s="7">
        <f>B20-D20</f>
        <v>532.00376784239336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262.33646511735822</v>
      </c>
      <c r="D21" s="7">
        <f>+D28+D29+D30</f>
        <v>262.33646511735822</v>
      </c>
      <c r="E21" s="7">
        <f>B21-D21</f>
        <v>477.22977488264189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236.48496774193546</v>
      </c>
      <c r="D26" s="7">
        <v>212.625294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363.89299852411943</v>
      </c>
      <c r="D27" s="7">
        <v>363.89299852411943</v>
      </c>
      <c r="E27" s="7">
        <f t="shared" ref="E27:E31" si="4">B27-D27</f>
        <v>283.22746147588066</v>
      </c>
    </row>
    <row r="28" spans="1:5" x14ac:dyDescent="0.25">
      <c r="A28" s="5" t="s">
        <v>18</v>
      </c>
      <c r="B28" s="7">
        <f t="shared" si="3"/>
        <v>739.56624000000011</v>
      </c>
      <c r="C28" s="12">
        <v>202.15389516129034</v>
      </c>
      <c r="D28" s="7">
        <v>202.15389516129034</v>
      </c>
      <c r="E28" s="7">
        <f t="shared" si="4"/>
        <v>537.41234483870971</v>
      </c>
    </row>
    <row r="29" spans="1:5" x14ac:dyDescent="0.25">
      <c r="A29" s="5" t="s">
        <v>19</v>
      </c>
      <c r="B29" s="7">
        <f t="shared" si="3"/>
        <v>212.625294</v>
      </c>
      <c r="C29" s="12">
        <v>27.918193548387094</v>
      </c>
      <c r="D29" s="7">
        <v>27.918193548387094</v>
      </c>
      <c r="E29" s="7">
        <f t="shared" si="4"/>
        <v>184.70710045161292</v>
      </c>
    </row>
    <row r="30" spans="1:5" x14ac:dyDescent="0.25">
      <c r="A30" s="5" t="s">
        <v>20</v>
      </c>
      <c r="B30" s="7">
        <f t="shared" si="3"/>
        <v>212.625294</v>
      </c>
      <c r="C30" s="12">
        <v>32.264376407680793</v>
      </c>
      <c r="D30" s="7">
        <v>32.264376407680793</v>
      </c>
      <c r="E30" s="7">
        <f t="shared" si="4"/>
        <v>180.3609175923192</v>
      </c>
    </row>
    <row r="31" spans="1:5" x14ac:dyDescent="0.25">
      <c r="A31" s="5" t="s">
        <v>21</v>
      </c>
      <c r="B31" s="7">
        <f t="shared" si="3"/>
        <v>212.625294</v>
      </c>
      <c r="C31" s="12">
        <v>12.167451612903225</v>
      </c>
      <c r="D31" s="7">
        <v>12.167451612903225</v>
      </c>
      <c r="E31" s="7">
        <f t="shared" si="4"/>
        <v>200.45784238709678</v>
      </c>
    </row>
    <row r="32" spans="1:5" x14ac:dyDescent="0.25">
      <c r="A32" s="5" t="s">
        <v>22</v>
      </c>
      <c r="B32" s="7">
        <f t="shared" si="3"/>
        <v>1220.284296</v>
      </c>
      <c r="C32" s="12">
        <v>49.883612903225803</v>
      </c>
      <c r="D32" s="7">
        <v>49.883612903225803</v>
      </c>
      <c r="E32" s="7">
        <f>B32-D32</f>
        <v>1170.4006830967742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2.5134704684230109</v>
      </c>
      <c r="D2" s="7">
        <f>+D9</f>
        <v>2.2865737735593394</v>
      </c>
      <c r="E2" s="7">
        <f>B2-D2</f>
        <v>1.3426226440660383E-2</v>
      </c>
      <c r="F2" s="8"/>
      <c r="G2" s="4">
        <v>92.988600000000005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+C10+C15+C11+C12+C13+C14</f>
        <v>5.5579482379577794</v>
      </c>
      <c r="D3" s="7">
        <f>+D10+D15+D11+D12+D13+D14</f>
        <v>5.5579482379577794</v>
      </c>
      <c r="E3" s="7">
        <f t="shared" ref="E3:E5" si="0">B3-D3</f>
        <v>7.6420517620422199</v>
      </c>
      <c r="F3" s="8"/>
      <c r="G3" s="4">
        <v>2.2010900000000002</v>
      </c>
      <c r="H3" s="4">
        <v>42</v>
      </c>
    </row>
    <row r="4" spans="1:8" x14ac:dyDescent="0.25">
      <c r="A4" s="5" t="s">
        <v>9</v>
      </c>
      <c r="B4" s="6">
        <v>8</v>
      </c>
      <c r="C4" s="7">
        <f>+C12+C13+C11+C14</f>
        <v>2.5677245203533912</v>
      </c>
      <c r="D4" s="7">
        <f>+D12+D13+D14+D11</f>
        <v>2.5677245203533912</v>
      </c>
      <c r="E4" s="7">
        <f t="shared" si="0"/>
        <v>5.4322754796466093</v>
      </c>
      <c r="F4" s="8"/>
      <c r="G4" s="4"/>
      <c r="H4" s="4"/>
    </row>
    <row r="5" spans="1:8" x14ac:dyDescent="0.25">
      <c r="A5" s="5" t="s">
        <v>10</v>
      </c>
      <c r="B5" s="6">
        <v>12</v>
      </c>
      <c r="C5" s="7">
        <v>0</v>
      </c>
      <c r="D5" s="7">
        <v>0</v>
      </c>
      <c r="E5" s="7">
        <f t="shared" si="0"/>
        <v>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11</v>
      </c>
      <c r="B8" s="2" t="s">
        <v>12</v>
      </c>
      <c r="C8" s="2" t="s">
        <v>13</v>
      </c>
      <c r="D8" s="2" t="s">
        <v>14</v>
      </c>
      <c r="E8" s="2" t="s">
        <v>15</v>
      </c>
    </row>
    <row r="9" spans="1:8" x14ac:dyDescent="0.25">
      <c r="A9" s="5" t="s">
        <v>16</v>
      </c>
      <c r="B9" s="6">
        <v>2.2999999999999998</v>
      </c>
      <c r="C9" s="7">
        <f t="shared" ref="C9:D16" si="1">+C26/$G$2</f>
        <v>2.5134704684230109</v>
      </c>
      <c r="D9" s="10">
        <f t="shared" si="1"/>
        <v>2.2865737735593394</v>
      </c>
      <c r="E9" s="7">
        <f>B9-D9</f>
        <v>1.3426226440660383E-2</v>
      </c>
      <c r="F9" s="11"/>
    </row>
    <row r="10" spans="1:8" x14ac:dyDescent="0.25">
      <c r="A10" s="5" t="s">
        <v>17</v>
      </c>
      <c r="B10" s="6">
        <v>7</v>
      </c>
      <c r="C10" s="7">
        <f t="shared" si="1"/>
        <v>2.4358934018452514</v>
      </c>
      <c r="D10" s="10">
        <f t="shared" si="1"/>
        <v>2.4358934018452514</v>
      </c>
      <c r="E10" s="7">
        <f t="shared" ref="E10:E16" si="2">B10-D10</f>
        <v>4.5641065981547486</v>
      </c>
      <c r="F10" s="11"/>
    </row>
    <row r="11" spans="1:8" x14ac:dyDescent="0.25">
      <c r="A11" s="5" t="s">
        <v>18</v>
      </c>
      <c r="B11" s="6">
        <v>8</v>
      </c>
      <c r="C11" s="7">
        <f t="shared" si="1"/>
        <v>1.9043812001327762</v>
      </c>
      <c r="D11" s="10">
        <f t="shared" si="1"/>
        <v>1.9043812001327762</v>
      </c>
      <c r="E11" s="7">
        <f t="shared" si="2"/>
        <v>6.095618799867224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0.31024017997905123</v>
      </c>
      <c r="D12" s="10">
        <f t="shared" si="1"/>
        <v>0.31024017997905123</v>
      </c>
      <c r="E12" s="7">
        <f t="shared" si="2"/>
        <v>1.9897598200209485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0.2967399588049861</v>
      </c>
      <c r="D13" s="10">
        <f t="shared" si="1"/>
        <v>0.2967399588049861</v>
      </c>
      <c r="E13" s="7">
        <f t="shared" si="2"/>
        <v>2.0032600411950137</v>
      </c>
      <c r="F13" s="11"/>
    </row>
    <row r="14" spans="1:8" x14ac:dyDescent="0.25">
      <c r="A14" s="5" t="s">
        <v>21</v>
      </c>
      <c r="B14" s="6">
        <v>2.2999999999999998</v>
      </c>
      <c r="C14" s="7">
        <f t="shared" si="1"/>
        <v>5.6363181436577522E-2</v>
      </c>
      <c r="D14" s="10">
        <f t="shared" si="1"/>
        <v>5.6363181436577522E-2</v>
      </c>
      <c r="E14" s="7">
        <f t="shared" si="2"/>
        <v>2.2436368185634223</v>
      </c>
      <c r="F14" s="11"/>
    </row>
    <row r="15" spans="1:8" x14ac:dyDescent="0.25">
      <c r="A15" s="5" t="s">
        <v>22</v>
      </c>
      <c r="B15" s="6">
        <v>13.2</v>
      </c>
      <c r="C15" s="7">
        <f t="shared" si="1"/>
        <v>0.55433031575913605</v>
      </c>
      <c r="D15" s="10">
        <f t="shared" si="1"/>
        <v>0.55433031575913605</v>
      </c>
      <c r="E15" s="7">
        <f t="shared" si="2"/>
        <v>12.645669684240863</v>
      </c>
      <c r="F15" s="11"/>
    </row>
    <row r="16" spans="1:8" x14ac:dyDescent="0.25">
      <c r="A16" s="5" t="s">
        <v>23</v>
      </c>
      <c r="B16" s="6">
        <v>12</v>
      </c>
      <c r="C16" s="7">
        <f t="shared" si="1"/>
        <v>0</v>
      </c>
      <c r="D16" s="10">
        <f t="shared" si="1"/>
        <v>0</v>
      </c>
      <c r="E16" s="7">
        <f t="shared" si="2"/>
        <v>12</v>
      </c>
      <c r="F16" s="11"/>
    </row>
    <row r="18" spans="1:5" ht="60" x14ac:dyDescent="0.25">
      <c r="A18" s="1" t="s">
        <v>0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25">
      <c r="A19" s="5" t="s">
        <v>7</v>
      </c>
      <c r="B19" s="7">
        <f>+(B2*$G$3)*$H$3</f>
        <v>212.625294</v>
      </c>
      <c r="C19" s="7">
        <f>+C26</f>
        <v>233.72409999999999</v>
      </c>
      <c r="D19" s="7">
        <f>+D26</f>
        <v>212.625294</v>
      </c>
      <c r="E19" s="7">
        <f>B19-D19</f>
        <v>0</v>
      </c>
    </row>
    <row r="20" spans="1:5" x14ac:dyDescent="0.25">
      <c r="A20" s="5" t="s">
        <v>8</v>
      </c>
      <c r="B20" s="7">
        <f>+(B3*$G$3)*$H$3</f>
        <v>1220.284296</v>
      </c>
      <c r="C20" s="7">
        <f>+C27+C32+C28+C29+C30+C31</f>
        <v>516.82582552016072</v>
      </c>
      <c r="D20" s="7">
        <f>+D27+D32+D28+D29+D30+D31</f>
        <v>516.82582552016072</v>
      </c>
      <c r="E20" s="7">
        <f>B20-D20</f>
        <v>703.45847047983932</v>
      </c>
    </row>
    <row r="21" spans="1:5" x14ac:dyDescent="0.25">
      <c r="A21" s="5" t="s">
        <v>9</v>
      </c>
      <c r="B21" s="7">
        <f>+(B4*$G$3)*$H$3</f>
        <v>739.56624000000011</v>
      </c>
      <c r="C21" s="7">
        <f>+C29+C30+C28</f>
        <v>233.52797500000003</v>
      </c>
      <c r="D21" s="7">
        <f>+D28+D29+D30</f>
        <v>233.52797500000003</v>
      </c>
      <c r="E21" s="7">
        <f>B21-D21</f>
        <v>506.03826500000008</v>
      </c>
    </row>
    <row r="22" spans="1:5" x14ac:dyDescent="0.25">
      <c r="A22" s="5" t="s">
        <v>10</v>
      </c>
      <c r="B22" s="7">
        <f>+(B5*$G$3)*$H$3</f>
        <v>1109.3493599999999</v>
      </c>
      <c r="C22" s="7">
        <v>0</v>
      </c>
      <c r="D22" s="7">
        <v>0</v>
      </c>
      <c r="E22" s="7">
        <f>B22-D22</f>
        <v>1109.3493599999999</v>
      </c>
    </row>
    <row r="25" spans="1:5" ht="60" x14ac:dyDescent="0.25">
      <c r="A25" s="1" t="s">
        <v>11</v>
      </c>
      <c r="B25" s="2" t="s">
        <v>28</v>
      </c>
      <c r="C25" s="2" t="s">
        <v>29</v>
      </c>
      <c r="D25" s="2" t="s">
        <v>30</v>
      </c>
      <c r="E25" s="2" t="s">
        <v>31</v>
      </c>
    </row>
    <row r="26" spans="1:5" x14ac:dyDescent="0.25">
      <c r="A26" s="5" t="s">
        <v>16</v>
      </c>
      <c r="B26" s="7">
        <f t="shared" ref="B26:B33" si="3">+(B9*$G$3)*$H$3</f>
        <v>212.625294</v>
      </c>
      <c r="C26" s="12">
        <v>233.72409999999999</v>
      </c>
      <c r="D26" s="7">
        <v>212.625294</v>
      </c>
      <c r="E26" s="7">
        <f>B26-D26</f>
        <v>0</v>
      </c>
    </row>
    <row r="27" spans="1:5" x14ac:dyDescent="0.25">
      <c r="A27" s="5" t="s">
        <v>17</v>
      </c>
      <c r="B27" s="7">
        <f t="shared" si="3"/>
        <v>647.12046000000009</v>
      </c>
      <c r="C27" s="12">
        <v>226.51031718682736</v>
      </c>
      <c r="D27" s="7">
        <v>226.51031718682736</v>
      </c>
      <c r="E27" s="7">
        <f t="shared" ref="E27:E31" si="4">B27-D27</f>
        <v>420.61014281317273</v>
      </c>
    </row>
    <row r="28" spans="1:5" x14ac:dyDescent="0.25">
      <c r="A28" s="5" t="s">
        <v>18</v>
      </c>
      <c r="B28" s="7">
        <f t="shared" si="3"/>
        <v>739.56624000000011</v>
      </c>
      <c r="C28" s="12">
        <v>177.08574166666668</v>
      </c>
      <c r="D28" s="7">
        <v>177.08574166666668</v>
      </c>
      <c r="E28" s="7">
        <f t="shared" si="4"/>
        <v>562.48049833333346</v>
      </c>
    </row>
    <row r="29" spans="1:5" x14ac:dyDescent="0.25">
      <c r="A29" s="5" t="s">
        <v>19</v>
      </c>
      <c r="B29" s="7">
        <f t="shared" si="3"/>
        <v>212.625294</v>
      </c>
      <c r="C29" s="12">
        <v>28.848800000000004</v>
      </c>
      <c r="D29" s="7">
        <v>28.848800000000004</v>
      </c>
      <c r="E29" s="7">
        <f t="shared" si="4"/>
        <v>183.77649399999999</v>
      </c>
    </row>
    <row r="30" spans="1:5" x14ac:dyDescent="0.25">
      <c r="A30" s="5" t="s">
        <v>20</v>
      </c>
      <c r="B30" s="7">
        <f t="shared" si="3"/>
        <v>212.625294</v>
      </c>
      <c r="C30" s="12">
        <v>27.593433333333333</v>
      </c>
      <c r="D30" s="7">
        <v>27.593433333333333</v>
      </c>
      <c r="E30" s="7">
        <f t="shared" si="4"/>
        <v>185.03186066666666</v>
      </c>
    </row>
    <row r="31" spans="1:5" x14ac:dyDescent="0.25">
      <c r="A31" s="5" t="s">
        <v>21</v>
      </c>
      <c r="B31" s="7">
        <f t="shared" si="3"/>
        <v>212.625294</v>
      </c>
      <c r="C31" s="12">
        <v>5.241133333333333</v>
      </c>
      <c r="D31" s="7">
        <v>5.241133333333333</v>
      </c>
      <c r="E31" s="7">
        <f t="shared" si="4"/>
        <v>207.38416066666667</v>
      </c>
    </row>
    <row r="32" spans="1:5" x14ac:dyDescent="0.25">
      <c r="A32" s="5" t="s">
        <v>22</v>
      </c>
      <c r="B32" s="7">
        <f t="shared" si="3"/>
        <v>1220.284296</v>
      </c>
      <c r="C32" s="12">
        <v>51.546399999999998</v>
      </c>
      <c r="D32" s="7">
        <v>51.546399999999998</v>
      </c>
      <c r="E32" s="7">
        <f>B32-D32</f>
        <v>1168.7378960000001</v>
      </c>
    </row>
    <row r="33" spans="1:5" x14ac:dyDescent="0.25">
      <c r="A33" s="5" t="s">
        <v>23</v>
      </c>
      <c r="B33" s="7">
        <f t="shared" si="3"/>
        <v>1109.3493599999999</v>
      </c>
      <c r="C33" s="12">
        <v>0</v>
      </c>
      <c r="D33" s="7">
        <v>0</v>
      </c>
      <c r="E33" s="7">
        <f>B33-D33</f>
        <v>1109.3493599999999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2015</vt:lpstr>
      <vt:lpstr>Febrero 2015</vt:lpstr>
      <vt:lpstr>Marzo 2015</vt:lpstr>
      <vt:lpstr>Abril 2015</vt:lpstr>
      <vt:lpstr>Mayo 2015</vt:lpstr>
      <vt:lpstr>Junio 2015</vt:lpstr>
      <vt:lpstr>Julio 2015</vt:lpstr>
      <vt:lpstr>Agosto 2015</vt:lpstr>
      <vt:lpstr>Septiembre 2015</vt:lpstr>
      <vt:lpstr>Octubre 2015</vt:lpstr>
      <vt:lpstr>Noviembre 2015</vt:lpstr>
      <vt:lpstr>Diciembre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Rey Rodriguez (CENIT)</dc:creator>
  <cp:lastModifiedBy>Jorge Enrique Mosquera (CENIT)</cp:lastModifiedBy>
  <dcterms:created xsi:type="dcterms:W3CDTF">2015-04-30T15:15:41Z</dcterms:created>
  <dcterms:modified xsi:type="dcterms:W3CDTF">2015-08-28T18:36:33Z</dcterms:modified>
</cp:coreProperties>
</file>